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895" windowHeight="7185" tabRatio="864" activeTab="25"/>
  </bookViews>
  <sheets>
    <sheet name="Főösszesítő" sheetId="1" r:id="rId1"/>
    <sheet name="Fejezet összesítő" sheetId="2" r:id="rId2"/>
    <sheet name="Munkanem összesítő" sheetId="3" r:id="rId3"/>
    <sheet name="1 - 15" sheetId="4" r:id="rId4"/>
    <sheet name="1 - 32" sheetId="5" r:id="rId5"/>
    <sheet name="1 - 33" sheetId="6" r:id="rId6"/>
    <sheet name="1 - 36" sheetId="7" r:id="rId7"/>
    <sheet name="1 - 42" sheetId="8" r:id="rId8"/>
    <sheet name="1 - 43" sheetId="9" r:id="rId9"/>
    <sheet name="1 - 44" sheetId="10" r:id="rId10"/>
    <sheet name="1 - 45" sheetId="11" r:id="rId11"/>
    <sheet name="1 - 47" sheetId="12" r:id="rId12"/>
    <sheet name="1 - 48" sheetId="13" r:id="rId13"/>
    <sheet name="1 - 49" sheetId="14" r:id="rId14"/>
    <sheet name="1 - 88" sheetId="15" r:id="rId15"/>
    <sheet name="2 - 21" sheetId="16" r:id="rId16"/>
    <sheet name="2 - 23" sheetId="17" r:id="rId17"/>
    <sheet name="2 - 24" sheetId="18" r:id="rId18"/>
    <sheet name="2 - 31" sheetId="19" r:id="rId19"/>
    <sheet name="2 - 33" sheetId="20" r:id="rId20"/>
    <sheet name="2 - 34" sheetId="21" r:id="rId21"/>
    <sheet name="2 - 36" sheetId="22" r:id="rId22"/>
    <sheet name="2 - 39" sheetId="23" r:id="rId23"/>
    <sheet name="2 - 41" sheetId="24" r:id="rId24"/>
    <sheet name="2 - 42" sheetId="25" r:id="rId25"/>
    <sheet name="2 - 43" sheetId="26" r:id="rId26"/>
    <sheet name="2 - 44" sheetId="27" r:id="rId27"/>
    <sheet name="2 - 45" sheetId="28" r:id="rId28"/>
    <sheet name="2 - 47" sheetId="29" r:id="rId29"/>
    <sheet name="2 - 48" sheetId="30" r:id="rId30"/>
    <sheet name="2 - 61" sheetId="31" r:id="rId31"/>
    <sheet name="2 - 62" sheetId="32" r:id="rId32"/>
    <sheet name="2 - 91" sheetId="33" r:id="rId33"/>
    <sheet name="3 - 34" sheetId="34" r:id="rId34"/>
    <sheet name="3 - 35" sheetId="35" r:id="rId35"/>
    <sheet name="3 - 36" sheetId="36" r:id="rId36"/>
    <sheet name="3 - 41" sheetId="37" r:id="rId37"/>
    <sheet name="3 - 43" sheetId="38" r:id="rId38"/>
    <sheet name="3 - 47" sheetId="39" r:id="rId39"/>
    <sheet name="3 - 48" sheetId="40" r:id="rId40"/>
    <sheet name="3 - 88" sheetId="41" r:id="rId41"/>
    <sheet name="4 - 32" sheetId="42" r:id="rId42"/>
    <sheet name="4 - 33" sheetId="43" r:id="rId43"/>
    <sheet name="4 - 36" sheetId="44" r:id="rId44"/>
    <sheet name="4 - 39" sheetId="45" r:id="rId45"/>
    <sheet name="4 - 44" sheetId="46" r:id="rId46"/>
    <sheet name="4 - 45" sheetId="47" r:id="rId47"/>
    <sheet name="4 - 46" sheetId="48" r:id="rId48"/>
    <sheet name="4 - 47" sheetId="49" r:id="rId49"/>
    <sheet name="4 - 48" sheetId="50" r:id="rId50"/>
    <sheet name="5 - 23" sheetId="51" r:id="rId51"/>
    <sheet name="5 - 31" sheetId="52" r:id="rId52"/>
    <sheet name="5 - 42" sheetId="53" r:id="rId53"/>
    <sheet name="5 - 48" sheetId="54" r:id="rId54"/>
    <sheet name="6 - 39" sheetId="55" r:id="rId55"/>
    <sheet name="6 - 44" sheetId="56" r:id="rId56"/>
    <sheet name="6 - 48" sheetId="57" r:id="rId57"/>
    <sheet name="7 - 21" sheetId="58" r:id="rId58"/>
    <sheet name="7 - 23" sheetId="59" r:id="rId59"/>
    <sheet name="7 - 36" sheetId="60" r:id="rId60"/>
    <sheet name="7 - 37" sheetId="61" r:id="rId61"/>
    <sheet name="7 - 39" sheetId="62" r:id="rId62"/>
    <sheet name="7 - 48" sheetId="63" r:id="rId63"/>
  </sheets>
  <definedNames/>
  <calcPr fullCalcOnLoad="1"/>
</workbook>
</file>

<file path=xl/sharedStrings.xml><?xml version="1.0" encoding="utf-8"?>
<sst xmlns="http://schemas.openxmlformats.org/spreadsheetml/2006/main" count="1859" uniqueCount="646">
  <si>
    <t>Szerelt gipszkarton álmennyezet fém vázszerkezetre (duplasoros), választható függesztéssel, csavarfejek és illesztések alapglettelve (Q2 minőségben),  nem látszó bordázattal, 50 cm bordatávolsággal (CD50/27), 10 m² összefüggő felület felett, 1 rtg. impregnált 12,5 mm vtg. gipszkarton borítással, KNAUF HA 13 impregnált építőlemez, 12,5 mm HRAK 1250/2000, függesztő huzallal, Cikkszám: 36307120</t>
  </si>
  <si>
    <t xml:space="preserve"> 390030161272</t>
  </si>
  <si>
    <t>44-006-4.1</t>
  </si>
  <si>
    <t>Egyéb asztalosipari termékek elhelyezése, előregyártott padláslépcső elhelyezése acél- vagy fagerendás födémbe, előre kihagyott nyílásba, 1 m2 felület alatt, FAKRO LWF 305 típusú, 3 részes lehajtható tűzálló padláslépcső, mennyezeti takaróléccel, FAKRO LXW padlásoldali kiegészítő ajtóval és kilinccsel, 70x130 cm beépítési méretben, rendszerelemekkel, csavarozott rögzítéssel, szereléssel komplett (A04 jelű)</t>
  </si>
  <si>
    <t>48-007-41.3.1.1-9155324</t>
  </si>
  <si>
    <t>Födém; Mennyezet hőszigetelése, utólag elhelyezve, vízszintes felületen, gipszkarton álmennyezet tartószerkezete közé, szálas szigetelő anyaggal (üveggyapot, kőzetgyapot), KNAUF INSULATION TP 112 (EKOBOARD) többfunkciós kasírozatlan hő- és hangszigetelő üveggyapot tábla, 2 rétegben, 1250x600 mm, 2x 100 mm vtg.</t>
  </si>
  <si>
    <t>6. Fejezet munkanemei összesen (HUF)</t>
  </si>
  <si>
    <t>21-003-8.1.1.1.2</t>
  </si>
  <si>
    <t>Pillérek, gépalapok, oszlopok, aknák, munkagödrök, pincetömbök kiemelése, 1 m padka hagyással, kétoldalra kiemelve, depóniába vagy szállítóeszközre rakva, száraz, földnedves talajban, 10,00 m² alapterületig, 1,50 m mélységig, III. fejtési talajosztályban</t>
  </si>
  <si>
    <t xml:space="preserve"> 210030015046</t>
  </si>
  <si>
    <t>21-003-11.1.1</t>
  </si>
  <si>
    <t>Földvisszatöltés munkagödörbe vagy munkaárokba, tömörítés nélkül, réteges elterítéssel, I-IV. osztályú talajban, kézi erővel, az anyag súlypontja karoláson belül, a vezeték (műtárgy) felett és mellett 50 cm vastagságig</t>
  </si>
  <si>
    <t xml:space="preserve"> 210030015356</t>
  </si>
  <si>
    <t>23-003-3-0232210</t>
  </si>
  <si>
    <t>Vasbeton sáv-, talp-, lemez- vagy gerendaalap készítése helyszínen kevert .....minőségű betonból, C20/25 - X0v(H) képlékeny kavicsbeton keverék CEM 32,5 pc. D↓max = 16 mm, m = 6,6 finomsági modulussal</t>
  </si>
  <si>
    <t xml:space="preserve"> 230030024323</t>
  </si>
  <si>
    <t>37</t>
  </si>
  <si>
    <t>Égéstermék-elvezető berendezések</t>
  </si>
  <si>
    <t>37-002-31.1.1.1.2.2.6-0941556</t>
  </si>
  <si>
    <t>Beton és kerámia köpenyelemes kéményrendszer samott béléscsővel, kompletten, teljes-hőszigetelésű kémények, egy kürtővel, 140-200 mm belső átmérővel, szellőzőkürtővel 7,67 m kéményhosszig 6,67 m magas, LEIER LSK 20S kémény, egy kürtő, szellőzőkürtővel, 1 tisztítóajtó, 90°-os csatlakozó, vakolt fej, 6,67 m magas</t>
  </si>
  <si>
    <t xml:space="preserve"> 370023588084</t>
  </si>
  <si>
    <t>39-031-1.1.1-0218017</t>
  </si>
  <si>
    <t>Úsztatott padlók készítése kiegyenlített aljzatra, nagytáblás száraz elemekből, csavarozott rögzítéssel fatartókhoz, 15 mm lapburkolat esetén, Rigips Rigidur H 15 1500x2000 mm gipszrostlap, 1x 15 mm vtg.</t>
  </si>
  <si>
    <t>[(Kazánház feletti szerelőjárda)]</t>
  </si>
  <si>
    <t>7. Fejezet munkanemei összesen (HUF)</t>
  </si>
  <si>
    <t>Költségvetés főösszesítő</t>
  </si>
  <si>
    <t>1 Építmény közvetlen költségei</t>
  </si>
  <si>
    <t>2.1 ÁFA vetítési alap</t>
  </si>
  <si>
    <t>2.2 ÁFA</t>
  </si>
  <si>
    <t>3 A munka ára (HUF)</t>
  </si>
  <si>
    <t>Ssz.</t>
  </si>
  <si>
    <t>Fejezet megnevezés</t>
  </si>
  <si>
    <t>Anyagköltség</t>
  </si>
  <si>
    <t>Díjköltség</t>
  </si>
  <si>
    <t>Homlokzat, nyílászárók</t>
  </si>
  <si>
    <t>Bontások, díszburkolatok, terasz</t>
  </si>
  <si>
    <t>Tetőhéjalás, csapadékvíz elvezetés</t>
  </si>
  <si>
    <t>Belső válaszfalak, ajtók, felületképzések</t>
  </si>
  <si>
    <t>Padlórétegek, burkolatok</t>
  </si>
  <si>
    <t>Álmennyezet és hőszigetelése</t>
  </si>
  <si>
    <t>Fűtés, kazán</t>
  </si>
  <si>
    <t>Összes fejezet (HUF)</t>
  </si>
  <si>
    <t>Megnevezés</t>
  </si>
  <si>
    <t>15</t>
  </si>
  <si>
    <t>Zsaluzás és állványozás</t>
  </si>
  <si>
    <t>Tételszám</t>
  </si>
  <si>
    <t>Tétel szövege</t>
  </si>
  <si>
    <t>Menny.</t>
  </si>
  <si>
    <t>Egység</t>
  </si>
  <si>
    <t>Normaidő</t>
  </si>
  <si>
    <t>Egys. anyag</t>
  </si>
  <si>
    <t>Egys. gépköltség</t>
  </si>
  <si>
    <t>Egys. díj</t>
  </si>
  <si>
    <t>Anyag összesen</t>
  </si>
  <si>
    <t>Díj összesen</t>
  </si>
  <si>
    <t>Megjegyzés</t>
  </si>
  <si>
    <t>ÉNGY kód</t>
  </si>
  <si>
    <t>15-012-33.1</t>
  </si>
  <si>
    <t>Bakállvány készítése pallóterítéssel, vasbakból, 2,00 kN/m² terhelhetőséggel, 1,50 m magasságig</t>
  </si>
  <si>
    <t>m2</t>
  </si>
  <si>
    <t>[ÖN]</t>
  </si>
  <si>
    <t xml:space="preserve"> 150120012885</t>
  </si>
  <si>
    <t>15-016-1.1-0023126</t>
  </si>
  <si>
    <t>Guruló állvány, 2,50x0,75 m-es járólappal, 2,00 kN/m² terhelhetőséggel, 4,6 m járólapmagasság (típus: 741202), KRAUSE guruló állvány 2,50x0,75 m-es járólappal, 2,00 kN/m2 terhelhetőséggel, 4,6 m járólapmagasság (típus: 741202)</t>
  </si>
  <si>
    <t>db</t>
  </si>
  <si>
    <t xml:space="preserve"> 150160013146</t>
  </si>
  <si>
    <t>Munkanem összesen (HUF)</t>
  </si>
  <si>
    <t>32</t>
  </si>
  <si>
    <t>Előregyártott épületszerkezeti elem elhelyezése és szerelése</t>
  </si>
  <si>
    <t>32-002-1.1.1-0121001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</si>
  <si>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BAKONYTHERM 10 kerámia burkolatú nyílásáthidaló, 1,00 m, Cikkszám: ATH041</t>
  </si>
  <si>
    <t>[ÖN] [(Anyagszükséglet: 3 db/ 30 cm falvastagság)]</t>
  </si>
  <si>
    <t xml:space="preserve"> 320022385782</t>
  </si>
  <si>
    <t>33</t>
  </si>
  <si>
    <t>Falazás és egyéb kőműves munkák</t>
  </si>
  <si>
    <t>33-091-1.1.1-1110002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</si>
  <si>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 Hf5-mc, falazó, cementes mészhabarcs</t>
  </si>
  <si>
    <t>m3</t>
  </si>
  <si>
    <t xml:space="preserve"> 330910095486</t>
  </si>
  <si>
    <t>36</t>
  </si>
  <si>
    <t>Vakolás és rabicolás</t>
  </si>
  <si>
    <t>36-002-4-0418602</t>
  </si>
  <si>
    <t>Vékonyvakolat alapozók felhordása, kézi erővel, Revco Primer vakolatalapozó</t>
  </si>
  <si>
    <t>[ÖN] [(Falfelület és lábazat együtt)]</t>
  </si>
  <si>
    <t xml:space="preserve"> 360020112245</t>
  </si>
  <si>
    <t>36-005-21.2.2.2-0424011</t>
  </si>
  <si>
    <t>Vékonyvakolatok, színvakolatok felhordása alapozott, előkészített felületre, vödrös kiszerelésű anyagból, vizes bázisú, műgyanta kötőanyagú vékonyvakolat készítése, egy rétegben, 1,5-2,5 mm-es szemcsemérettel, Thermo-Dam vékonyvakolat 1,5 mm (akryl) fehér, Cikkszám: TDVV15-A-F</t>
  </si>
  <si>
    <t xml:space="preserve"> 360053911523</t>
  </si>
  <si>
    <t>36-007-9.2-0418701</t>
  </si>
  <si>
    <t>Lábazati vakolatok; díszítő és lábazati műgyantás kötőanyagú vakolatréteg felhordása, kézi erővel, vödrös kiszerelésű anyagból, Revco Mini Gránit lábazati díszítő vakolat, 1 mm-es szemcsemérettel, 20 különböző szín</t>
  </si>
  <si>
    <t xml:space="preserve"> 360070123356</t>
  </si>
  <si>
    <t>36-051-6.2.3-0192508</t>
  </si>
  <si>
    <t>Kültéri vakolóprofilok elhelyezése, utólagos (táblás) hőszigetelő rendszerhez (EPS), rozsdamentes acélból, alumíniumból, 30 - 160 mm hőszigeteléshez, lábazati indító profilok egyenes falakhoz, THERMOMASTER UL, kültéri lábazati indító profil egyenes falhoz 100 mm utólagos hőszigeteléshez, alumínium, Cikkszám: 0110-0L100000</t>
  </si>
  <si>
    <t>m</t>
  </si>
  <si>
    <t xml:space="preserve"> 360511674780</t>
  </si>
  <si>
    <t>36-051-6.2.1-0149062</t>
  </si>
  <si>
    <t>Kültéri vakolóprofilok elhelyezése, utólagos (táblás) hőszigetelő rendszerhez (EPS), polisztirol,PVC,alumínium,rozsdam.acél,horg.acél, üvegszövet, 30 - 160 mm hőszigeteléshez, pozitív sarkokra, MASTERPLAST Thermomaster ALU élvédő 10+10 cm üvegszövet hálóval, Cikkszám: 0105-10100000</t>
  </si>
  <si>
    <t>[ÖN] [(Falsarkok és nyíláskeretek együtt)]</t>
  </si>
  <si>
    <t xml:space="preserve"> 360512395890</t>
  </si>
  <si>
    <t>42</t>
  </si>
  <si>
    <t>Hideg- és melegburkolatok készítése, aljzat előkészítés</t>
  </si>
  <si>
    <t>42-061-7.1.1-0610500</t>
  </si>
  <si>
    <t>Homlokzatburkolat készítése égetett agyag falazó elemből, tömör falazat esetén, M10-es (Hf100-c) falazó cementhabarcsba, 250×120×65 mm méretben, (10 mm-es fugavastagsággal), bontott rusztikus kisméretű tégla, 250×120×65 mm, natur</t>
  </si>
  <si>
    <t>42-061-8.1.1-0610500</t>
  </si>
  <si>
    <t>Szemöldök, állósor kialakítása homlokzaton, égetett agyag falazó elemből, tömör falazat esetén, M10-es (Hf100-c) falazó cementhabarcsba, 250×120×65 mm méretben, (10 mm-es fugavastagsággal), bontott rusztikus kisméretű tégla, 250×120×65 mm, natur</t>
  </si>
  <si>
    <t>43</t>
  </si>
  <si>
    <t>Bádogozás</t>
  </si>
  <si>
    <t>43-003-8.3.1-0149663</t>
  </si>
  <si>
    <t>Ablak- vagy szemöldökpárkány bevonatos alumínium lemezből, 50 cm kiterített szélességig, Ablakpárkány PREFA kétoldali poliészter bevonatú alumínium szalagból fényes felülettel, 0,7 mm vtg., Ksz: 15 cm</t>
  </si>
  <si>
    <t xml:space="preserve"> 430031807771</t>
  </si>
  <si>
    <t>44</t>
  </si>
  <si>
    <t>Fa- és műanyag szerkezet elhelyezése</t>
  </si>
  <si>
    <t>44-001-5-0990138</t>
  </si>
  <si>
    <t>Nyílászáró és falszerkezet közötti hézag tömítése poliuretán habbal, 0,0007 m3/m kikeményedett habtérfogattal, külső - belső oldalon, Mester poliuretán hab, 0,75 l</t>
  </si>
  <si>
    <t xml:space="preserve"> 440010359505</t>
  </si>
  <si>
    <t>[ÖN] [(H6 jelű)]</t>
  </si>
  <si>
    <t>[ÖN] [(H7 jelű)]</t>
  </si>
  <si>
    <t>[ÖN] [(H5 jelű)]</t>
  </si>
  <si>
    <t>45</t>
  </si>
  <si>
    <t>Fém nyílászáró és épületlakatos szerkezet elhelyezése</t>
  </si>
  <si>
    <t>45-001-11.5.1.1-0134404</t>
  </si>
  <si>
    <t>Kültéri ajtók, többfunkciós, hő- és hangszigetelő acélajtó elhelyezése, 3 oldalon falcolt, 1,5 mm lemezvastagsággal, acéltokkal (sarok, falazós, gipszkarton, blokktokkal) szerelve, egyszárnyú kivitelben, 750x2000-1250x2500 mm névleges méretig, Hörmann D45 kültéri ajtóelem saroktokkal, fekete kilinccsel, névleges méret: 1000 x 2000 mm, alapozott</t>
  </si>
  <si>
    <t>[ÖN] [(H4 jelű)]</t>
  </si>
  <si>
    <t xml:space="preserve"> 450011937583</t>
  </si>
  <si>
    <t>45-001-11.5.1.1-0134420</t>
  </si>
  <si>
    <t>Kültéri ajtók, többfunkciós, hő- és hangszigetelő acélajtó elhelyezése, 3 oldalon falcolt, 1,5 mm lemezvastagsággal, acéltokkal (sarok, falazós, gipszkarton, blokktokkal) szerelve, egyszárnyú kivitelben, 750x2000-1250x2500 mm névleges méretig, Hörmann D45 kültéri ajtóelem saroktokkal, fekete kilinccsel, felső oldali fix rovarhálós szellőzővel, ajtólapba épített alsó fix rovarhálós szellőzővel névleges méret: 1000 x 2400 mm, alapozott</t>
  </si>
  <si>
    <t>[(H3 jelű)]</t>
  </si>
  <si>
    <t>45-005-1.3-0180180</t>
  </si>
  <si>
    <t>Perforált, fonatos vagy zsalus szellőző elhelyezése, 0,51 m² nagyság felett, Mozgatható zsalulemezes szellőző 1000x600 mm</t>
  </si>
  <si>
    <t>[(L1 jelű)]</t>
  </si>
  <si>
    <t>47</t>
  </si>
  <si>
    <t>Felületképzés</t>
  </si>
  <si>
    <t>47-013-35.5-0426107</t>
  </si>
  <si>
    <t>Homlokzat bevonása graffiti ellen védő impregnálószerrel, tégla, klinker, terméskő, APEKER Protect Guard folttisztító, véd a víz, olaj és fagy ellen, Cikkszám: PG002</t>
  </si>
  <si>
    <t xml:space="preserve"> 470133956546</t>
  </si>
  <si>
    <t>47-021-12.1.1-0419523</t>
  </si>
  <si>
    <t>Korróziógátló alapozás acél nyílászáró szerkezeten, műgyanta kötőanyagú, oldószertartalmú festékkel, POLI-FARBE Cellkolor korróziógátló alapozó</t>
  </si>
  <si>
    <t>[ÖN] [(L1 jelű)]</t>
  </si>
  <si>
    <t xml:space="preserve"> 470213627291</t>
  </si>
  <si>
    <t>47-021-31.1.1-0160016</t>
  </si>
  <si>
    <t>Acélfelületek átvonó festése acél nyílászáró szerkezeten, műgyanta kötőanyagú, oldószeres festékkel, POLI-FARBE Cellkolor oldószeres selyemfényű zománc</t>
  </si>
  <si>
    <t>[ÖN] [(L1, H3 és H4 jelű)]</t>
  </si>
  <si>
    <t xml:space="preserve"> 470213627383</t>
  </si>
  <si>
    <t>48</t>
  </si>
  <si>
    <t>Szigetelés</t>
  </si>
  <si>
    <t>48-007-21.1.1.2-0420005</t>
  </si>
  <si>
    <t>Külső fal; Homlokzati fal hő- és hangszigetelése, falazott vagy monolit vasbeton szerkezeten, függőleges felületen, (rögzítés, vakolás külön tételben) vékonyvakolat alatti méretstabil expandált polisztirolhab lemezzel, Thermo-Dam EPS80 homlokzati hőszigetelő lemez, 1000x500x50 mm, Cikkszám: TD8050/05</t>
  </si>
  <si>
    <t xml:space="preserve"> 480073958180</t>
  </si>
  <si>
    <t>48-007-21.1.1.2-0420010</t>
  </si>
  <si>
    <t>Külső fal; Homlokzati fal hő- és hangszigetelése, falazott vagy monolit vasbeton szerkezeten,  függőleges felületen, (rögzítés külön tételben) vékonyvakolat alatti méretstabil expandált polisztirolhab lemezzel, Thermo-Dam EPS80 homlokzati hőszigetelő lemez, 1000x500x100 mm, Cikkszám: TD80100/05</t>
  </si>
  <si>
    <t xml:space="preserve"> 480073958231</t>
  </si>
  <si>
    <t>48-007-21.21.1-4110164</t>
  </si>
  <si>
    <t>Külső fal; Hőszigetelések épületlábazaton vagy koszorún, foltonként ragasztva vagy megtámasztva (rögzítés külön tételben), egy rétegben, extrudált polisztirolhab lemezzel, RAVATHERM XPS 300WB (STYROFOAM IB-A) 050 érdesített felületű extrudált polisztirolhab hőszigetelő lemez, 50x600x1250mm, Lambda: 0,033 W/mK; RTH300WB050</t>
  </si>
  <si>
    <t xml:space="preserve"> 480070562441</t>
  </si>
  <si>
    <t>48-007-21.21.1-4110167</t>
  </si>
  <si>
    <t>Külső fal; Hőszigetelések épületlábazaton vagy koszorún, foltonként ragasztva vagy megtámasztva (rögzítés külön tételben), egy rétegben, extrudált polisztirolhab lemezzel, RAVATHERM XPS 300WB (STYROFOAM IB-A) 100 érdesített felületű extrudált polisztirolhab hőszigetelő lemez,100x600x1250mm, Lambda: 0,035 W/mK; RTH300WB100</t>
  </si>
  <si>
    <t xml:space="preserve"> 480070562470</t>
  </si>
  <si>
    <t>48-021-1.51.2.2.1-0091301</t>
  </si>
  <si>
    <t>Szigetelések rögzítése; Hőszigetelő táblák pontszerű mechanikai rögzítése, homlokzaton, beton aljzatszerkezethez, műanyag vagy fém beütőszeges/csavaros műanyag beütődübelekkel, MASTERPLAST Thermomaster D-PLUS 10/70 mm, műanyag beütőszeges tárcsás dübel, Cikkszám: 0115-10070250</t>
  </si>
  <si>
    <t xml:space="preserve"> 480212313831</t>
  </si>
  <si>
    <t>48-021-1.51.2.2.1-0091303</t>
  </si>
  <si>
    <t>Szigetelések rögzítése; Hőszigetelő táblák pontszerű mechanikai rögzítése, homlokzaton, beton aljzatszerkezethez, műanyag vagy fém beütőszeges/csavaros műanyag beütődübelekkel, MASTERPLAST Thermomaster D-PLUS 10/120 mm, műanyag beütőszeges tárcsás dübel, Cikkszám: 0115-10120250</t>
  </si>
  <si>
    <t>[ÖN] [(Anyagszükséglet: 6 db/m2)]</t>
  </si>
  <si>
    <t xml:space="preserve"> 480212313855</t>
  </si>
  <si>
    <t>48-021-1.63.2.1-0149081</t>
  </si>
  <si>
    <t>Szigetelések rögzítése; Hőszigetelő és hangelnyelő táblák ragasztásos rögzítése, homlokzaton, cementbázisú ragasztóanyaggal, MASTERPLAST Thermomasterfix ragasztó polisztirol lemezekhez, Cikkszám: 0103-01111125</t>
  </si>
  <si>
    <t xml:space="preserve"> 480211691362</t>
  </si>
  <si>
    <t>49</t>
  </si>
  <si>
    <t>Árnyékolók beépítése</t>
  </si>
  <si>
    <t>49-091-1.5.1-0190852</t>
  </si>
  <si>
    <t>Méretre készített szúnyogháló felszerelése, fehér, ezüst vagy barna színű keretben, fix keretes szúnyogháló ablakra vagy erkélyajtóra, közvetlen tokra csavarozva, 4,00 m kerületig, üvegszálas UV-stabil sűrűszövésű fix keretes műanyag szúnyogháló, 800x1100 mm, antracit színben (H7 jelű ablakhoz)</t>
  </si>
  <si>
    <t>49-091-1.5.1-0190862</t>
  </si>
  <si>
    <t>Méretre készített szúnyogháló felszerelése, fehér, ezüst vagy barna színű keretben, fix keretes szúnyogháló ablakra vagy erkélyajtóra, közvetlen tokra csavarozva, 4,00 m kerület felett, üvegszálas UV-stabil sűrűszövésű fix keretes műanyag szúnyogháló, 850x1400 mm, antracit színben (H5' jelű ablakhoz)</t>
  </si>
  <si>
    <t>88</t>
  </si>
  <si>
    <t>Rögzítések, tömítések</t>
  </si>
  <si>
    <t>88-004-1.2.1.1-0481363</t>
  </si>
  <si>
    <t>Rögzítőelem elhelyezése téglafalazatba üreges tégla esetén, galvanikusan horganyzott rögzítő elem mechanikus rögzítésével, FISCHER SXR 10x140 T, rögzítődübel, cinkkel galvanizált biztonsági csavarral (Torx-bit), Csz.: 46266</t>
  </si>
  <si>
    <t>[ÖN] [(Nyílászárók rögzítése, anyagszükséglet: 2 db/fm)]</t>
  </si>
  <si>
    <t xml:space="preserve"> 880043270301</t>
  </si>
  <si>
    <t>88-022-21.3.1-0481970</t>
  </si>
  <si>
    <t>Rögzítő-pálca elhelyezése réteges falszerkezethez, előtét falazat rögzítése, 150 mm rétegvastagságig (dübel külön tételben), FISCHER VB burkolathorog, korrózióálló A4 15 cm-es rétegtávolságig, Csz.: 050495</t>
  </si>
  <si>
    <t>[ÖN] [(Homlokzati téglaburkolat rögzítése)]</t>
  </si>
  <si>
    <t xml:space="preserve"> 880223778903</t>
  </si>
  <si>
    <t>1. Fejezet munkanemei összesen (HUF)</t>
  </si>
  <si>
    <t>21</t>
  </si>
  <si>
    <t>Irtás, föld- és sziklamunka</t>
  </si>
  <si>
    <t>21-002-1.1</t>
  </si>
  <si>
    <t>Humuszos termőréteg, termőföld leszedése, terítése gépi erővel, 18%-os terephajlásig, bármilyen talajban, szállítással, 50,0 m-ig</t>
  </si>
  <si>
    <t>[ÖN] [(Parkolók és terasz, átl. 15 cm)]</t>
  </si>
  <si>
    <t xml:space="preserve"> 210020014456</t>
  </si>
  <si>
    <t>21-003-6.1.1</t>
  </si>
  <si>
    <t>Munkaárok földkiemelése közmű nélküli területen, gépi erővel, kiegészítő kézi munkával, bármely konzisztenciájú, I-IV. oszt. talajban, dúcolás nélkül, 3,0 m² szelvényig</t>
  </si>
  <si>
    <t xml:space="preserve"> 210030014884</t>
  </si>
  <si>
    <t>21-008-2.2.1</t>
  </si>
  <si>
    <t>Tömörítés bármely tömörítési osztályban gépi erővel, kis felületen, tömörségi fok: 85%</t>
  </si>
  <si>
    <t>[ÖN] [(Parkolók és terasz)]</t>
  </si>
  <si>
    <t xml:space="preserve"> 210080016222</t>
  </si>
  <si>
    <t>21-011-7.2-0120189</t>
  </si>
  <si>
    <t>Feltöltések alap- és lábazati falak közé és alagsori vagy alá nem pincézett földszinti padozatok alá, az anyag szétterítésével, mozgatásával, kézi döngöléssel, osztályozatlan kavicsból, Természetes szemmegoszlású homokos kavics, THK 0/32 P-TT, Nyékládháza</t>
  </si>
  <si>
    <t xml:space="preserve"> 210112614025</t>
  </si>
  <si>
    <t>21-011-11.4</t>
  </si>
  <si>
    <t>Építési törmelék konténeres elszállítása, lerakása, lerakóhelyi díjjal, 6,0 m³-es konténerbe</t>
  </si>
  <si>
    <t>[ÖN] [(1,2 laza m3/tömör m3)]</t>
  </si>
  <si>
    <t xml:space="preserve"> 210110016774</t>
  </si>
  <si>
    <t>23</t>
  </si>
  <si>
    <t>Síkalapozás</t>
  </si>
  <si>
    <t>23-003-3-0112210</t>
  </si>
  <si>
    <t>Vasbeton sáv-, talp-, lemez- vagy gerendaalap készítése helyszínen kevert .....minőségű betonból, C12/15 - X0b(H) képlékeny kavicsbeton keverék CEM 32,5 pc. D↓max = 16 mm, m = 6,5 finomsági modulussal</t>
  </si>
  <si>
    <t>[ÖN] [(Terasz és kazánház előlépcsői)]</t>
  </si>
  <si>
    <t xml:space="preserve"> 230030024306</t>
  </si>
  <si>
    <t>24</t>
  </si>
  <si>
    <t>Mélyalapozás</t>
  </si>
  <si>
    <t>24-001-51.1.1.1.2-0110011</t>
  </si>
  <si>
    <t>Mikrocölöpözés, függőlegesen, maximum 10 méteres mélységig, III.-IV. talajosztályban, KRINNER U 66x865-111 (2,9 kg/db, teherbírás: 1050 kg/db) talajcsavarral, gépi behajtással, kiegészítő kézi beállítással</t>
  </si>
  <si>
    <t>[(Teraszburkolat alapozása - anyagszükséglet: 1 db/3 fm)]</t>
  </si>
  <si>
    <t>31</t>
  </si>
  <si>
    <t>Helyszíni beton és vasbeton munkák</t>
  </si>
  <si>
    <t>31-000-6.1.1</t>
  </si>
  <si>
    <t>Vasbeton gerendák bontása, 400 cm² keresztmetszetig, C16/20 betonminőségig</t>
  </si>
  <si>
    <t xml:space="preserve"> 310000034420</t>
  </si>
  <si>
    <t>31-000-13.2</t>
  </si>
  <si>
    <t>Beton aljzatok, járdák bontása 10 cm vastagságig, kavicsbetonból, salakbetonból</t>
  </si>
  <si>
    <t>[ÖN] [(Aljzatok)]</t>
  </si>
  <si>
    <t xml:space="preserve"> 310000034810</t>
  </si>
  <si>
    <t>[ÖN] [(Járdák)]</t>
  </si>
  <si>
    <t>31-051-1.1-0112440</t>
  </si>
  <si>
    <t>Járdakészítés betonból, 8 cm vastagságig, tükörkiemeléssel, 8 cm kavicságyazattal, szegéllyel, zsaluzattal, X0b(H) környezeti osztályú, kissé képlékeny konzisztenciájú betonból, saját levében simítva, C12/15 - X0b(H) kissé képlékeny kavicsbeton keverék CEM 32,5 pc. D↓max = 24 mm, m = 5,9 finomsági modulussal</t>
  </si>
  <si>
    <t xml:space="preserve"> 310510068186</t>
  </si>
  <si>
    <t>33-000-1.1.2.1.1</t>
  </si>
  <si>
    <t>Teherhordó és kitöltő falazat bontása, égetett agyag-kerámia termékekből, falazóblokkból, bármilyen falvastagsággal, falazó, cementes mészhabarcsból</t>
  </si>
  <si>
    <t xml:space="preserve"> 330000087220</t>
  </si>
  <si>
    <t>33-000-21.1.1.2.2.1</t>
  </si>
  <si>
    <t>Válaszfal bontása, égetett agyag-kerámia termékekből, erősítő pillérrel vagy erősítő pillér nélkül falazva, üreges kerámia válaszfaltéglából, 10 cm vastagságig, falazó, cementes mészhabarcsból falazva</t>
  </si>
  <si>
    <t xml:space="preserve"> 330000087421</t>
  </si>
  <si>
    <t>33-000-31.1.2</t>
  </si>
  <si>
    <t>Nyílásbontás, égetett-agyag kerámia falazóblokk téglafalban</t>
  </si>
  <si>
    <t xml:space="preserve"> 330000087501</t>
  </si>
  <si>
    <t>33-000-32.1</t>
  </si>
  <si>
    <t>Nyílásbontás, bármilyen égetett kerámia válaszfalban, 12 cm vastagságig</t>
  </si>
  <si>
    <t xml:space="preserve"> 330000087554</t>
  </si>
  <si>
    <t>34</t>
  </si>
  <si>
    <t>Fém- és könnyű épületszerkezetek szerelése</t>
  </si>
  <si>
    <t>34-000-3.3</t>
  </si>
  <si>
    <t>Könnyűszerkezetes térelhatároló elemek, szerelt (díszítő-, védő-, kéreg-) szerkezetek bontása 1,01-2,00 m2/db méret között</t>
  </si>
  <si>
    <t>[ÖN] [(WC és zuhanyzó acélkeretes elválasztó falak, alu trapézlemez mezőkkel)]</t>
  </si>
  <si>
    <t xml:space="preserve"> 340000096092</t>
  </si>
  <si>
    <t>34-000-5.4</t>
  </si>
  <si>
    <t>Könnyűszerkezetes álmennyezet bontása, azbesztcement vagy egyéb táblás lemezek, 2,01 m2/db méret felett</t>
  </si>
  <si>
    <t xml:space="preserve"> 340000096172</t>
  </si>
  <si>
    <t>36-000-1.1.1</t>
  </si>
  <si>
    <t>Vakolat leverése oldalfalról vagy mennyezetről 1,5 cm vastagságig falazó, cementes mészhabarcs</t>
  </si>
  <si>
    <t>[ÖN] [(Csak megmaradó falakon)]</t>
  </si>
  <si>
    <t xml:space="preserve"> 360000110595</t>
  </si>
  <si>
    <t>36-000-1.3</t>
  </si>
  <si>
    <t>Vakolat leverése homlokzatról 2,5 cm vastagságig</t>
  </si>
  <si>
    <t xml:space="preserve"> 360000110610</t>
  </si>
  <si>
    <t>39</t>
  </si>
  <si>
    <t>Szárazépítés</t>
  </si>
  <si>
    <t>39-000-1.1.1.1</t>
  </si>
  <si>
    <t>Gipszkarton válaszfal szerkezetek bontása, CW vagy UA fém vázszerkezetről, egyszeres tartóvázról, 2x1 rtg. gipszkarton borítással</t>
  </si>
  <si>
    <t xml:space="preserve"> 390000154850</t>
  </si>
  <si>
    <t>41</t>
  </si>
  <si>
    <t>Tetőfedés</t>
  </si>
  <si>
    <t>41-000-1</t>
  </si>
  <si>
    <t>Azbesztmentes síkpala fedés bontása (bármely méretű)</t>
  </si>
  <si>
    <t xml:space="preserve"> 410000197685</t>
  </si>
  <si>
    <t>42-000-2.1</t>
  </si>
  <si>
    <t>Lapburkolatok bontása, padlóburkolat bármely méretű kőagyag, mozaik vagy tört mozaik (NOVA) lapból</t>
  </si>
  <si>
    <t xml:space="preserve"> 420000222041</t>
  </si>
  <si>
    <t>42-000-2.2</t>
  </si>
  <si>
    <t>Lapburkolatok bontása, fal-, pillér- és oszlopburkolat, bármely méretű mozaik, kőagyag és csempe</t>
  </si>
  <si>
    <t xml:space="preserve"> 420000222053</t>
  </si>
  <si>
    <t>42-000-2.3</t>
  </si>
  <si>
    <t>Lapburkolatok bontása, lábazatburkolat 0,50 m magasságig,  egyenes egysoros vagy lépcsős kivitelben, 10x10 - 20x20 cm-es lapméretig</t>
  </si>
  <si>
    <t xml:space="preserve"> 420000222065</t>
  </si>
  <si>
    <t>42-000-3.4</t>
  </si>
  <si>
    <t>Fa-, hézagmentes műanyag- és szőnyegburkolatok bontása, gumilemez vagy PVC burkolat tekercsből, lapokból vagy lépcsőn betétként</t>
  </si>
  <si>
    <t xml:space="preserve"> 420000222121</t>
  </si>
  <si>
    <t>42-000-3.5</t>
  </si>
  <si>
    <t>Fa-, hézagmentes műanyag- és szőnyegburkolatok bontása, PVC falszegély</t>
  </si>
  <si>
    <t xml:space="preserve"> 420000222133</t>
  </si>
  <si>
    <t>42-022-3.2.1.1.2.1-0212004</t>
  </si>
  <si>
    <t>Lépcsőburkolat készítése, kültérben, 3-10 mm ragasztóba rakva,  1-20 mm fugaszélességgel, járólap 35 cm szélességig,  3 cm lapvastagságig, (élvédelem nélkül) gres, kőporcelán lappal, 20x20 - 40×40 cm közötti lapmérettel, LB-Knauf FLEX/Flex ragasztó, EN 12004 szerinti C2TE minősítéssel, kül- és beltérbe, fagyálló, padlófűtéshez is, Cikkszám: K00617021 LB-Knauf Colorin flex fugázó, EN 13888 szerinti CG2 minősítéssel, fehér, Cikkszám: K00630***</t>
  </si>
  <si>
    <t>[ÖN] [(Előlépcső burkolata)]</t>
  </si>
  <si>
    <t xml:space="preserve"> 420222285394</t>
  </si>
  <si>
    <t>42-022-3.2.1.2.2.1-0212004</t>
  </si>
  <si>
    <t>Lépcsőburkolat készítése, kültérben, 3-10 mm ragasztóba rakva,  1-20 mm fugaszélességgel, homloklap, tagozat nélkül, gres, kőporcelán lappal, 20x20 - 40×40 cm közötti lapmérettel, LB-Knauf FLEX/Flex ragasztó, EN 12004 szerinti C2TE minősítéssel, kül- és beltérbe, fagyálló, padlófűtéshez is, Cikkszám: K00617021 LB-Knauf Colorin flex fugázó, EN 13888 szerinti CG2 minősítéssel, fehér, Cikkszám: K00630***</t>
  </si>
  <si>
    <t>[ÖN] [(Előlépcső)]</t>
  </si>
  <si>
    <t xml:space="preserve"> 420222287513</t>
  </si>
  <si>
    <t>43-000-1</t>
  </si>
  <si>
    <t>Függőereszcsatorna bontása, 50 cm kiterített szélességig</t>
  </si>
  <si>
    <t>[ÖN] [(Bontott anyag helyszíni deponálásával, további felhasználásra)]</t>
  </si>
  <si>
    <t xml:space="preserve"> 430000330732</t>
  </si>
  <si>
    <t>43-000-5</t>
  </si>
  <si>
    <t>Lefolyó csatorna bontása 50 cm kiterített szélességig</t>
  </si>
  <si>
    <t xml:space="preserve"> 430000330773</t>
  </si>
  <si>
    <t>43-000-7</t>
  </si>
  <si>
    <t>Szegélyek, párkány könyöklő bontása, 100 cm kiterített szélességig</t>
  </si>
  <si>
    <t xml:space="preserve"> 430000330790</t>
  </si>
  <si>
    <t>43-000-8</t>
  </si>
  <si>
    <t>Falfedések egy vagy két vízorros, hajlatbádog bontása,100 cm kiterített szélességig</t>
  </si>
  <si>
    <t xml:space="preserve"> 430000330800</t>
  </si>
  <si>
    <t>44-000-1.1</t>
  </si>
  <si>
    <t>Fa vagy műanyag nyílászáró szerkezetek bontása, ajtó, ablak vagy kapu, 2,00 m²-ig</t>
  </si>
  <si>
    <t>m²</t>
  </si>
  <si>
    <t xml:space="preserve"> 440000355513</t>
  </si>
  <si>
    <t>44-000-1.2</t>
  </si>
  <si>
    <t>Fa vagy műanyag nyílászáró szerkezetek bontása, ajtó, ablak vagy kapu, 2,01-4,00 m² között</t>
  </si>
  <si>
    <t xml:space="preserve"> 440000355525</t>
  </si>
  <si>
    <t>45-000-3.3</t>
  </si>
  <si>
    <t>Egyéb épületlakatos szerkezetek bontása, acéllétra</t>
  </si>
  <si>
    <t xml:space="preserve"> 450000376524</t>
  </si>
  <si>
    <t>45-000-3.5</t>
  </si>
  <si>
    <t>44-012-1.1.1.3.1-0168071</t>
  </si>
  <si>
    <t>44-012-1.1.2.5.1-0168078</t>
  </si>
  <si>
    <t>44-012-1.1.2.6.1-0168118</t>
  </si>
  <si>
    <t>44-012-1.1.2.6.4-0168097</t>
  </si>
  <si>
    <t>Műanyag kültéri nyílászárók, hőszigetelt, fokozott légzárású ablak elhelyezése előre kihagyott falnyílásba, tömítés nélkül (szerelvényezve, finombeállítással), 4,00 m kerület felett ötkamrás profil, kétszárnyú vagy többszárnyú, középnyíló-nyíló ablak, barna,  Uw&lt;1,15 W/m2K, mérete: 150 x 150 cm.</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</si>
  <si>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ablak, barna, Uw&lt;1,15 W/m2K, mérete: 150 x 150 cm.</t>
  </si>
  <si>
    <t>Műanyag kültéri nyílászárók, hőszigetelt, fokozott légzárású ablak elhelyezése előre kihagyott falnyílásba, tömítés nélkül (szerelvényezve, finombeállítással), 4,00 m kerület felett ötkamrás profil, egyszárnyú, bukó-nyíló, barna, Uw&lt;1,15 W/m2K, mérete: 90 x 120 cm.</t>
  </si>
  <si>
    <t>Műanyag kültéri nyílászárók, hőszigetelt, fokozott légzárású ablak elhelyezése előre kihagyott falnyílásba, tömítés nélkül (szerelvényezve, finombeállítással), 4,00 m kerületig, ötkamrás profil, egyszárnyú, bukó-nyíló, barna, Uw&lt;1,15 W/m2K, mérete: 60 x 60 cm.</t>
  </si>
  <si>
    <t>44-012-2-0212961</t>
  </si>
  <si>
    <t>44-013-1.1.2.7.2-0168273</t>
  </si>
  <si>
    <t>44-013-1.1.2.7.2-0168275</t>
  </si>
  <si>
    <t>Műanyag kültéri nyílászárók elhelyezése előre kihagyott falnyílásba, hőszigetelt, fokozott légzárású erkélyajtó utólagos elhelyezéssel, tömítés nélkül (szerelvényezve, finombeállítással), 6,01-10,00 m kerület között, ötkamrás, kétszárnyú, középnyíló bukó-nyíló erkélyajtó, barna, Uw&lt;1,15 W/m2K, mérete: 160 x 210 cm.</t>
  </si>
  <si>
    <t>Műanyag kültéri nyílászárók elhelyezése előre kihagyott falnyílásba, hőszigetelt, fokozott légzárású erkélyajtó utólagos elhelyezéssel, tömítés nélkül (szerelvényezve, finombeállítással), 6,01-10,00 m kerület között, ötkamrás, kétszárnyú vagy többszárnyú, középnyíló bukó-nyíló erkélyajtó, barna, Uw&lt;1,15 W/m2K, mérete: 140 x 210 cm.</t>
  </si>
  <si>
    <t>Műanyag lécek, sorolók, kiegészítők elhelyezése (beépítéssel) REHAU rögzítő falkarom.</t>
  </si>
  <si>
    <t>[ÖN] [(H5' jelű)]</t>
  </si>
  <si>
    <t>[(H2 jelű)]</t>
  </si>
  <si>
    <t>[(H1 jelű)]</t>
  </si>
  <si>
    <t>Egyéb épületlakatos szerkezetek bontása, acél előtetők tartószerkezete zártszelvényből, a szükséges vésésekkel</t>
  </si>
  <si>
    <t>t</t>
  </si>
  <si>
    <t>47-000-1.3.1.1</t>
  </si>
  <si>
    <t>Belső festéseknél felület előkészítése, részmunkák; vizes diszperziós falfesték lekaparása, bármilyen padozatú helységben, tagolatlan felületen</t>
  </si>
  <si>
    <t xml:space="preserve"> 470000451123</t>
  </si>
  <si>
    <t>48-002-1.49.1-0095883</t>
  </si>
  <si>
    <t>Talajnedvesség elleni szigetelés; Műanyagfátyol vagy műanyagfilc alátét vagy elválasztó réteg, átlapolással, rögzítés nélkül egy rétegben, vízszintes felületen, FATRATEX 200 hőkezelt geotextília 200g/m2</t>
  </si>
  <si>
    <t>[ÖN] [(Parkolók és terasz zúzottkő feltöltése alá)]</t>
  </si>
  <si>
    <t xml:space="preserve"> 480022293710</t>
  </si>
  <si>
    <t>61</t>
  </si>
  <si>
    <t>Útburkolat alap és makadámburkolat készítése</t>
  </si>
  <si>
    <t>61-002-2.1-0130246</t>
  </si>
  <si>
    <t>Mechanikailag stabilizált alapréteg készítése útgyaluval, M22 jelű, 10-20 cm vastagságban, Útépítési zúzottkő, M22 Colas-Északkő, Szob</t>
  </si>
  <si>
    <t>[ÖN] [(Parkolók és terasz, átl. 15 cm vastag)]</t>
  </si>
  <si>
    <t xml:space="preserve"> 610022641795</t>
  </si>
  <si>
    <t>62</t>
  </si>
  <si>
    <t>Kőburkolat készítése</t>
  </si>
  <si>
    <t>62-002-2.3-0610164</t>
  </si>
  <si>
    <t>Süllyesztett szegély vagy futósor készítése, alapárok kiemeléssel, beton alapgerendával, hézagolással, 40 cm hosszú előregyártott beton szegélyelemekből, Beton útszegélykő, süllyesztett, 40/20/15 cm C12/15 - XN(H) földnedves kavicsbeton keverék CEM 32,5 pc. D↓max = 16 mm, m = 6,3 finomsági modulussal</t>
  </si>
  <si>
    <t>[ÖN] [(Parkolók)]</t>
  </si>
  <si>
    <t xml:space="preserve"> 620020677614</t>
  </si>
  <si>
    <t>91</t>
  </si>
  <si>
    <t>Kert- és parképítési munkák</t>
  </si>
  <si>
    <t>91-013-1</t>
  </si>
  <si>
    <t>Teraszpadló fektetése, alátétszerkezet készítése kezelt, impregnált fenyő gerenda fűrészáruból, csapolt és szegezett kötésekkel, rögzítéssel komplett</t>
  </si>
  <si>
    <t>fam3</t>
  </si>
  <si>
    <t>91-013-2</t>
  </si>
  <si>
    <t>Teraszpadló fektetése, impregnált fa teraszburkolat rendszer fektetése, 25 mm vtg., mikrobarázdált járófelülettel, szegély- és végzáró elemekkel, rögzítéssel komplett szerelve, szibériai vörösfenyő 145x25x4000 mm</t>
  </si>
  <si>
    <t>2. Fejezet munkanemei összesen (HUF)</t>
  </si>
  <si>
    <t>34-001-8.1</t>
  </si>
  <si>
    <t>Előtető, rámpatető bemeleése és szerelése, 15 kg/m² tömegig, tüzihorganyzott acél kiskonzolok, hegesztett acéltalppal, 140x50x5 mm acél zártszelvény, dűbeles rögzítéssel homlokzati falhoz (rögzítés külön tételben)</t>
  </si>
  <si>
    <t>[(Előtetők - anyagszükséglet: 11,70 kg/db, l= 1300 mm/db)]</t>
  </si>
  <si>
    <t>34-001-8.1.1</t>
  </si>
  <si>
    <t>Előtető, rámpatető, 15 kg/m² tömegig, IPN 140 acéltartó beemelése és helyszíni szerelése kétoldali hossztoldó profil alkalmazásával (hossztoldó profil külön tétel), 2+3 db fűzőcsavar rögzítéssel meglévő acél főtartóhoz</t>
  </si>
  <si>
    <t>[(l= 600 mm/db)]</t>
  </si>
  <si>
    <t>34-001-11.2-0110003</t>
  </si>
  <si>
    <t>Z-C-Σ könnyűgerenda rendszer elemeinek elhelyezése, Z-C-Σ 100-105 szelemenek és falvázgerendák, LINDAB Construline Z 100/1,5 horganyzott acélgerenda S 350 GD + Z 275</t>
  </si>
  <si>
    <t xml:space="preserve"> 340010097002</t>
  </si>
  <si>
    <t>34-001-11.10-0110141</t>
  </si>
  <si>
    <t>Z-C-Σ könnyűgerenda rendszer elemeinek elhelyezése, CI 100 szelemen és falvázgerenda toldó, LINDAB Construline CI 100/0,7 horganyzott toldó acélgerenda S 350 GD + Z 275</t>
  </si>
  <si>
    <t>[ÖN] [(2 db/főtartóvég l=600 mm)]</t>
  </si>
  <si>
    <t xml:space="preserve"> 340010096542</t>
  </si>
  <si>
    <t>34-001-12.4-0110238</t>
  </si>
  <si>
    <t>U-J könnyűgerenda rendszer elemeinek elhelyezése, konzolokra csavarozva, U-J 100 szelemenek és falvázgerendák, LINDAB Construline U4-5 100/0,7 horganyzott acélgerenda S 350 GD + Z 275</t>
  </si>
  <si>
    <t>[ÖN] [(Eresz burkolat másodlagos tartószerkezete)]</t>
  </si>
  <si>
    <t xml:space="preserve"> 340010098634</t>
  </si>
  <si>
    <t>35</t>
  </si>
  <si>
    <t>Ácsmunka</t>
  </si>
  <si>
    <t>35-003-2.2.1-0310002</t>
  </si>
  <si>
    <t>Szelemenek elhelyezése nagytáblás (hullámpala, táblalemez) tetőfedés alá, vasszerkezetre erősítve, 100 cm²keresztmetszetig, Lucfenyő gerenda 3-6,5 m hosszú 50x100 mm-es (575 mm-enként)</t>
  </si>
  <si>
    <t>35-004-1.1</t>
  </si>
  <si>
    <t>Deszkázás bitumenes zsindely alá</t>
  </si>
  <si>
    <t>[ÖN] [(Előtetők)]</t>
  </si>
  <si>
    <t xml:space="preserve"> 350040108943</t>
  </si>
  <si>
    <t>35-004-1.3</t>
  </si>
  <si>
    <t>Deszkázás ereszdeszkázás gyalult, hornyolt deszkával, hajópadlóval</t>
  </si>
  <si>
    <t xml:space="preserve"> 350040108960</t>
  </si>
  <si>
    <t>35-004-1.4</t>
  </si>
  <si>
    <t>Deszkázás homlokdeszka léctagozattal, gyalulva, 30 cm szélességig</t>
  </si>
  <si>
    <t xml:space="preserve"> 350040108972</t>
  </si>
  <si>
    <t>35-004-1.6</t>
  </si>
  <si>
    <t>Deszkázás oromdeszka léctagozattal, gyalulva, 30 cm szélességig</t>
  </si>
  <si>
    <t>35-011-1.1.2-0251507</t>
  </si>
  <si>
    <t>Faanyag gomba és rovarkártevő elleni megelőző védelme merítéses, bemártásos fürösztéses technológiával felhordott anyaggal, PANNON-PROTECT WOLMANIT QB-1 cc. kül- és beltéri, gyorsan kötődő vízbázisú faanyagvédő áztatószer koncentrátum, színtelen és zöld</t>
  </si>
  <si>
    <t xml:space="preserve"> 350112251025</t>
  </si>
  <si>
    <t>Vékonyvakolat alapozók felhordása, kézi erővel, REVCO Primer vakolatalapozó</t>
  </si>
  <si>
    <t>[ÖN] [(Eresz és előtetők)]</t>
  </si>
  <si>
    <t>41-006-1.1-0123260</t>
  </si>
  <si>
    <t>Cserepeslemez fedés készítése színes műanyagbevonatú horganyzott acél  lemezből, 8° felett, max. 1150 mm fedőszélességű elemekből, egyszerű nyereg vagy félnyereg tetőnél, METÁL-SHEET Hódfarkú cserepeslemez 0,5 mm vtg., S 220 GD + Z/DX 51 D + Z horgany + 25 υm poliészter bevonat, standard színben, antikondenzációs bev.</t>
  </si>
  <si>
    <t xml:space="preserve"> 410062895036</t>
  </si>
  <si>
    <t>41-006-19.1-0114761</t>
  </si>
  <si>
    <t>Trapézlemez vagy cserepes mintázatú acéllemezfedésnél gerinc és élgerincfedés készítése gerinclemezzel, tömítőprofil nélkül (tömítőprofil külön tételben), POLMETÁL kicsi íves gerincelem/1900 mm cserepeslemezhez Lv=0,5 mm Z 275 g/m²+RALst.25 υm PE,ÍVG-k RALst</t>
  </si>
  <si>
    <t xml:space="preserve"> 410062262196</t>
  </si>
  <si>
    <t>41-006-19.3.1-0114773</t>
  </si>
  <si>
    <t>Trapézlemez vagy cserepes mintázatú acéllemezfedésnél oromzati lezárás kialakítása, oromdeszka szegélylemezzel, POLMETÁL oromszegély (ksz: 416 mm, hajtásszám: 5 db) Lv=0,5 mm Z 275 g/m²+RALst.25 υm PE,TAK-OSZ 416/5 0,5 RALst</t>
  </si>
  <si>
    <t xml:space="preserve"> 410062262320</t>
  </si>
  <si>
    <t>41-006-19.21.2-0114827</t>
  </si>
  <si>
    <t>Trapézlemez vagy cserepes mintázatú acéllemezfedésnél kiszellőztetés, szellőző- vagy lezárófésű elhelyezése, POLMETÁL madárfogó fésű, fekete színben, Fésű fekete</t>
  </si>
  <si>
    <t xml:space="preserve"> 410062262315</t>
  </si>
  <si>
    <t>41-006-19.31-0114825</t>
  </si>
  <si>
    <t>Trapézlemez vagy cserepes mintázatú acéllemezfedésnél fém hóvágó elhelyezése, POLMETÁL hóvágó, tüzihorganyzott + RAL standard, HÓF-REZ-Rstandard</t>
  </si>
  <si>
    <t>[ÖN] [(Anyagszükséglet: 3 db/fm)]</t>
  </si>
  <si>
    <t xml:space="preserve"> 410062262373</t>
  </si>
  <si>
    <t>41-006-19.33-0114776</t>
  </si>
  <si>
    <t>Trapézlemez vagy cserepes mintázatú acéllemezfedésnél fém falszegély, élhajlított elemek elhelyezése, POLMETÁL falszegély (ksz: 416 mm, hajtásszám: 3 db) Lv=0,5 mm Z 275 g/m²+RALst.25 υm PE,TAK-FSZ 416/3 0,5 RALst</t>
  </si>
  <si>
    <t>[ÖN] [(Kémény szegélye)]</t>
  </si>
  <si>
    <t xml:space="preserve"> 410062262385</t>
  </si>
  <si>
    <t>41-006-19.37-0114819</t>
  </si>
  <si>
    <t>Trapézlemez vagy cserepes mintázatú acéllemezfedésnél tömítőprofilok elhelyezése, POLMETÁL univerzális tömítés (vápához, élgerinchez), Uni-töm</t>
  </si>
  <si>
    <t xml:space="preserve"> 410062262695</t>
  </si>
  <si>
    <t>41-006-19.43-0114822</t>
  </si>
  <si>
    <t>Trapézlemez vagy cserepes mintázatú acéllemezfedésnél tömítőszalag elhelyezése, POLMETÁL 3 mm x 10 mm butyl szalag, BUTYL SZ 3</t>
  </si>
  <si>
    <t xml:space="preserve"> 410062262734</t>
  </si>
  <si>
    <t>41-006-29.19-0991133</t>
  </si>
  <si>
    <t>Trapézlemez vagy cserepes mintázatú acéllemezfedésnél, tetőkibúvó ablak elhelyezése, LINDAB LTK tetőkibúvó 45x55 cm</t>
  </si>
  <si>
    <t xml:space="preserve"> 410062895821</t>
  </si>
  <si>
    <t>43-001-1.1.2.2-0992021</t>
  </si>
  <si>
    <t>Táblás fedések; Fémlemez fedés táblalemezből egyszerű korcolt kivitelben, színes műanyagbevonatú horganyzott acéllemezből, LINDAB Seamline FOP/PLX síktáblalemez 610x2000x0,6 mm, tűzihorganyzott acél + Premium bevonat, standard színben</t>
  </si>
  <si>
    <t xml:space="preserve"> 430012909806</t>
  </si>
  <si>
    <t>43-001-1.7-0990438</t>
  </si>
  <si>
    <t>Táblás fedések; Táblalemezes fémlemezfedéshez alátéthéjazat kialakítása, LINDAB LTF-115 háromrétegű páraáteresztő tetőfólia, 1,5x50 m, szürke</t>
  </si>
  <si>
    <t xml:space="preserve"> 430014060245</t>
  </si>
  <si>
    <t>43-002-1.7-0140002</t>
  </si>
  <si>
    <t>Függőereszcsatorna szerelése, félkörszelvényű, bármilyen kiterített szélességben, horganyzott acéllemezből, Függőereszcsatorna Ha 0,55, félkör szelvényű, Ksz: 33 cm</t>
  </si>
  <si>
    <t>[ÖN] [(Bontott csatorna felhasználásával)]</t>
  </si>
  <si>
    <t xml:space="preserve"> 430020334520</t>
  </si>
  <si>
    <t>43-002-2.12.1.7-0411500</t>
  </si>
  <si>
    <t>Függőereszcsatorna kiegészítő szerelvények elhelyezése, félkörszelvényű, bármilyen kiterített szélességben, hattyúnyak elhelyezése, új egyenes elemmel, meglévő hajlatelemek felhasználásával</t>
  </si>
  <si>
    <t>43-002-2.20</t>
  </si>
  <si>
    <t>Függőereszcsatorna kiegészítő szerelvények elhelyezése, félkörszelvényű, bármilyen kiterített szélességben, egyenes szárú acél 25/5 csatornavas elhelyezése</t>
  </si>
  <si>
    <t>[(Elemszükséglet: 1,25 db/m)]</t>
  </si>
  <si>
    <t>43-002-11.6-0140602</t>
  </si>
  <si>
    <t>Lefolyócső szerelése kör keresztmetszettel, bármilyen kiterített szélességgel, horganyzott acéllemezből, Horganyzott lefolyócső Ha 0,55, körszelvényű, Ksz: 33 cm</t>
  </si>
  <si>
    <t>[ÖN] [(Bontott lefolyócső felhasználásával)]</t>
  </si>
  <si>
    <t xml:space="preserve"> 430020336021</t>
  </si>
  <si>
    <t>43-002-12.1.7-0411175</t>
  </si>
  <si>
    <t>Lefolyócső kiegészítő szerelvények elhelyezése, kör keresztmetszettel, bármilyen kiterített szélességgel, lábazati elem, elágazó elem, közdarab stb. horganyzott acéllemezből, ZAMBELLI Lefolyóbilincs szár, galvanizált, kromátozott, M10 menettel, 14 cm, Cikkszám:127610-140</t>
  </si>
  <si>
    <t>[ÖN] [(Elemszükséglet: 0,75 db/fm)]</t>
  </si>
  <si>
    <t xml:space="preserve"> 430024061414</t>
  </si>
  <si>
    <t>43-003-1.1.3.1-0993004</t>
  </si>
  <si>
    <t>Ereszszegély szerelése keményhéjalású tetőhöz, horganyzott acéllemezből, 40 cm kiterített szélességig, LINDAB Seamline FOP szegély tűzihorganyzott acél + Z 275 bevonat, 0,5 mm vtg., kiterített szélesség: 151-200 mm</t>
  </si>
  <si>
    <t xml:space="preserve"> 430032627084</t>
  </si>
  <si>
    <t>43-003-4.1.3.1-0993437</t>
  </si>
  <si>
    <t>Falszegély szerelése keményhéjalású tetőhöz, horganyzott acéllemezből, 33 cm kiterített szélességig, LINDAB Seamline FOP szalag tűzihorganyzott acél + Z 275 bevonat, 0,6 mm vtg., kiterített szélesség: 301-350 mm</t>
  </si>
  <si>
    <t xml:space="preserve"> 430032917626</t>
  </si>
  <si>
    <t>47-000-7.2.2.2-0152801</t>
  </si>
  <si>
    <t>Fafelületek mázolásának előkészítő és részmunkái; fafelület beeresztő alapozása egy rétegben, oldószeres alapozóval, tagolt felületen, Sadolin Base alapozó, EAN: 5903525369254</t>
  </si>
  <si>
    <t xml:space="preserve"> 470000452755</t>
  </si>
  <si>
    <t>47-021-11.2</t>
  </si>
  <si>
    <t>Acélfelületek előkezelése, festéshez műhelyalapozóval, nagyméretű acélszerkezeten</t>
  </si>
  <si>
    <t xml:space="preserve"> 470211817921</t>
  </si>
  <si>
    <t>47-021-12.2.1-0419523</t>
  </si>
  <si>
    <t>Korróziógátló alapozás nagyméretű acélszerkezeten, műgyanta kötőanyagú, oldószertartalmú festékkel, POLI-FARBE Cellkolor korróziógátló alapozó</t>
  </si>
  <si>
    <t xml:space="preserve"> 470213627301</t>
  </si>
  <si>
    <t>47-031-3.12.2.2-0152820</t>
  </si>
  <si>
    <t>Külső fafelületek lazúrozása, gyalult felületen, oldószeres lazúrral, két rétegben, tagolt felületen, Sadolin Extra vastaglazúr színtelen, EAN: 5903525220050</t>
  </si>
  <si>
    <t xml:space="preserve"> 470310505911</t>
  </si>
  <si>
    <t>48-007-51.1.2-0321102</t>
  </si>
  <si>
    <t>Hőhidak hőszigetelése; külső térben, mennyezeten, vízszintes felületen, csavarozott rögzítéssel, fagyapot lemezzel, HERAKLITH-C fagyapot szigetelőlap, 2000x600 mm, 25 mm vtg.</t>
  </si>
  <si>
    <t>[(Eresz és előtetők vakolható burkolata)]</t>
  </si>
  <si>
    <t>88-004-1.2.1.1-0470421</t>
  </si>
  <si>
    <t>Rögzítőelem elhelyezése téglafalazatba üreges tégla esetén, galvanikusan horganyzott rögzítő elem mechanikus rögzítésével, HILTI Beütőék HPS-1 6/15x40, Csz.: 260350</t>
  </si>
  <si>
    <t>[ÖN] [(Eresz másdolagos tartószerkezet rögzítése)]</t>
  </si>
  <si>
    <t xml:space="preserve"> 880041517835</t>
  </si>
  <si>
    <t>88-004-1.2.1.1-0481361</t>
  </si>
  <si>
    <t>Rögzítőelem elhelyezése téglafalazatba üreges tégla esetén, galvanikusan horganyzott rögzítő elem mechanikus rögzítésével, FISCHER SXR 10x100 T, rögzítődübel, cinkkel galvanizált biztonsági csavarral (Torx-bit), Csz.: 46264</t>
  </si>
  <si>
    <t xml:space="preserve"> 880043270286</t>
  </si>
  <si>
    <t>3. Fejezet munkanemei összesen (HUF)</t>
  </si>
  <si>
    <t>23-003-2-0222211</t>
  </si>
  <si>
    <t>Vasbeton sáv-, talp- lemezalap készítése helyszínen kevert betonból, csömöszöléssel, C16/20 - X0b(H)-32/F2  MSZ 4798-1:2004 betonminőségű képlékeny kavicsbeton keverék CEM 32,5 pc. Dmax = 32 mm, m = 6,5 finomsági modulussal</t>
  </si>
  <si>
    <t>[(Épített válaszfalak alapozása)]</t>
  </si>
  <si>
    <t>[ÖN] [(Anyagszükséglet: 2 db/20 cm vtg., 1 db/ 10 cm vtg.)]</t>
  </si>
  <si>
    <t>32-002-1.1.1-0121003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</si>
  <si>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BAKONYTHERM 10 kerámia burkolatú nyílásáthidaló, 1,50 m, Cikkszám: ATH043</t>
  </si>
  <si>
    <t xml:space="preserve"> 320022385804</t>
  </si>
  <si>
    <t>32-002-1.1.1-0121018</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</si>
  <si>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BAKONYTHERM 12 kerámia burkolatú nyílásáthidaló, 2,75 m, Cikkszám: ATH009</t>
  </si>
  <si>
    <t>[ÖN] [(Anyagszükséglet: 2 db/20 cm vtg.)]</t>
  </si>
  <si>
    <t xml:space="preserve"> 320022385901</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</si>
  <si>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</si>
  <si>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</si>
  <si>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 xml:space="preserve"> 330113281080</t>
  </si>
  <si>
    <t>36-001-1.1.1-0550030</t>
  </si>
  <si>
    <t>Sima oldalfalvakolat készítése kézi felhordással, belső, vakoló cementes mészhabarccsal, téglafelületen, 1,5 cm vastagságban, Hvb4-mc, belső, vakoló cementes mészhabarccsal és Hs60-cm, felületképző (simító), meszes cementhabarccsal</t>
  </si>
  <si>
    <t xml:space="preserve"> 360010110776</t>
  </si>
  <si>
    <t>36-051-1.1-0192512</t>
  </si>
  <si>
    <t>Beltéri vakolóprofilok elhelyezése, horganyzott acélból, alumíniumból, polisztirolból, rozsdamentes acélból, 1 - 20 mm vakolatvastagsághoz, pozitív sarkokra, MASTERPLAST Masterprofil belső sarokvakoló profil pozitív sarokra, horganyzott acél 3 m, Cikkszám: 0801-00300000</t>
  </si>
  <si>
    <t xml:space="preserve"> 360511674625</t>
  </si>
  <si>
    <t>36-090-1.1.1-0550030</t>
  </si>
  <si>
    <t>Vakolatjavítás oldalfalon, tégla-, beton-, kőfelületen vagy építőlemezen, a meglazult, sérült vakolat előzetes leverésével, hiánypótlás 5% alatt, Hvb4-mc, beltéri, vakoló, cementes mészhabarcs mészpéppel</t>
  </si>
  <si>
    <t xml:space="preserve"> 360900129952</t>
  </si>
  <si>
    <t>39-001-1.1.1.2-0213001</t>
  </si>
  <si>
    <t>CW fém vázszerkezetre szerelt válaszfal hőszigeteléssel, csavarfejek és illesztések glettelve (Q2), 2 x 1 rtg. normál, 12,5 mm vtg. gipszkarton borítással, egyszeres, CW 75-06 mm vtg. tartóvázzal, GKB normál gipszkarton lap, 12,5 mm-es, ásványi szálas hőszigetelés</t>
  </si>
  <si>
    <t xml:space="preserve"> 390010155004</t>
  </si>
  <si>
    <t>39-001-21.1.2-0213011</t>
  </si>
  <si>
    <t>CW fém vázszerkezetre szerelt válaszfal 2 x 1 rtg. impregnált, 12,5 mm vtg. gipszkarton borítással, hőszigeteléssel, csavarfejek és illesztések glettelve (Q2), egyszeres, CW 75-06 mm vtg. tartóvázzal, GKBI impregnált gipszkarton lap, 12,5 mm-es (7225), ásványi szálas hőszigetelés</t>
  </si>
  <si>
    <t xml:space="preserve"> 390010156801</t>
  </si>
  <si>
    <t>44-030-2.3-0122210</t>
  </si>
  <si>
    <t>Szerelt jellegű WC-kabinrendszer készítése kompletten, lábakkal, zárral, foglaltságjelzővel, hármas kabin, 270 cm széles előlap 3 ajtóval, 2 db 120 cm széles válaszfallal, Sortiment 18 mm vastag kétoldalt laminált bútorlapból, szerelvényekkel, foglaltságjelző zárral, porszórt vagy eloxált aluprofilokkal, hármas kabin, 270 cm széles előlap 3 ajtóval, 2 db 110 cm széles válaszfallappal</t>
  </si>
  <si>
    <t>garn.</t>
  </si>
  <si>
    <t>45-001-1.1.3.1-0135021</t>
  </si>
  <si>
    <t>Beltéri ajtók, alapozott acél ajtótok elhelyezése, kőműves saroktok szerelésével, Jobbos/Balos falcolt ajtólapokhoz EPDM tömítőprofillal, 130 mm nyers téglafal vastagságig, 625x2000-2000x2125 mm névleges méretig, Novoferm NAT-KS (profil: 21) falazós saroktok, névleges méret: 1000x2000 mm, porszórt alapozott szürke</t>
  </si>
  <si>
    <t>[(A1' jelű)]</t>
  </si>
  <si>
    <t>45-001-1.1.3.1-0135022</t>
  </si>
  <si>
    <t>Beltéri ajtók, alapozott acél ajtótok elhelyezése, kőműves saroktok szerelésével, Jobbos/Balos falcolt ajtólapokhoz EPDM tömítőprofillal, 130 mm nyers téglafal vastagságig, 625x2000-2000x2125 mm névleges méretig, Novoferm NAT-KS (profil: 21) falazós saroktok, névleges méret: 900x2000 mm, porszórt alapozott szürke</t>
  </si>
  <si>
    <t>[(A2' jelű)]</t>
  </si>
  <si>
    <t>45-001-1.1.4.1-0135013</t>
  </si>
  <si>
    <t>Beltéri ajtók, alapozott acél ajtótok elhelyezése, kőműves átfogótok szerelésével, Jobbos/Balos falcolt ajtólapokhoz EPDM tömítőprofillal, 130 mm nyers téglafal vastagságig, 625x2000-2000x2125 mm névleges méretig, Novoferm NAT-KV (profil: 23) falazós átfogótok, névleges méret: 750x2000 mm, 130 mm falvastagság, porszórt alapozott szürke</t>
  </si>
  <si>
    <t>[(A3 jelű)]</t>
  </si>
  <si>
    <t>45-001-1.1.4.1-0135015</t>
  </si>
  <si>
    <t>Beltéri ajtók, alapozott acél ajtótok elhelyezése, kőműves átfogótok szerelésével, Jobbos/Balos falcolt ajtólapokhoz EPDM tömítőprofillal, 130 mm nyers téglafal vastagságig, 625x2000-2000x2125 mm névleges méretig, Novoferm NAT-KV (profil: 23) falazós átfogótok, névleges méret: 1500x2000 mm, 130 mm falvastagság, porszórt alapozott szürke</t>
  </si>
  <si>
    <t>[(A4 jelű)]</t>
  </si>
  <si>
    <t>45-001-1.1.5.1-0135011</t>
  </si>
  <si>
    <t>Beltéri ajtók, alapozott acél ajtótok elhelyezése, gipszkarton tok szerelésével, Jobbos/Balos falcolt ajtólapokhoz EPDM tömítőprofillal, 130 mm nyers téglafal vastagságig, 625x2000-2000x2125 mm névleges méretig, Novoferm NAT-G3 (profil: 23) gipszkarton tok, névleges méret: 1000x2000 mm, 100 mm falvastagság, porszórt alapozott szürke</t>
  </si>
  <si>
    <t>[(A1 jelű)]</t>
  </si>
  <si>
    <t>45-001-1.1.5.1-0135013</t>
  </si>
  <si>
    <t>Beltéri ajtók, alapozott acél ajtótok elhelyezése, gipszkarton tok szerelésével, Jobbos/Balos falcolt ajtólapokhoz EPDM tömítőprofillal, 130 mm nyers téglafal vastagságig, 625x2000-2000x2125 mm névleges méretig, Novoferm NAT-G3 (profil: 23) gipszkarton tok, névleges méret: 750x2000 mm, 100 mm falvastagság, porszórt alapozott szürke</t>
  </si>
  <si>
    <t>45-001-2.1.1-0134511</t>
  </si>
  <si>
    <t>Beltéri ajtólapok elhelyezése, pántokkal, PZ cilinderzárral+3 kulccsal, rm. acél kilinccsel, egyéb kiegészítő szerelvények nélkül,, 40 mm vastag papír rácsbetétes, 3 oldalon falcolt ajtólappal, 0,6 mm vastag felületkezelt acéllemezből, 750×2000-1250x2250 mm névleges méretig, egyszárnyú tömör ajtólappal, Novoferm BDA beltéri dekorfóliás ajtólap, névleges méret: 1000x2000 mm, színes/fafóliás választott színben</t>
  </si>
  <si>
    <t>[(A1' jelű - vizes helyiségekben)]</t>
  </si>
  <si>
    <t>45-001-2.1.1-0134512</t>
  </si>
  <si>
    <t>Beltéri ajtólapok elhelyezése, pántokkal, PZ cilinderzárral+3 kulccsal, rm. acél kilinccsel, egyéb kiegészítő szerelvények nélkül,, 40 mm vastag papír rácsbetétes, 3 oldalon falcolt ajtólappal, 0,6 mm vastag felületkezelt acéllemezből, 750×2000-1250x2250 mm névleges méretig, egyszárnyú tömör ajtólappal, Novoferm BDA beltéri dekorfóliás ajtólap, névleges méret: 900x2000 mm, színes/fafóliás választott színben</t>
  </si>
  <si>
    <t>[(A2' jelű - vizes helyiségekben)]</t>
  </si>
  <si>
    <t>45-001-2.1.1-0134513</t>
  </si>
  <si>
    <t>Beltéri ajtólapok elhelyezése, pántokkal, PZ cilinderzárral+3 kulccsal, rm. acél kilinccsel, egyéb kiegészítő szerelvények nélkül,, 40 mm vastag papír rácsbetétes, 3 oldalon falcolt ajtólappal, 0,6 mm vastag felületkezelt acéllemezből, 750×2000-1250x2250 mm névleges méretig, egyszárnyú tömör ajtólappal, Novoferm BDA beltéri dekorfóliás ajtólap, névleges méret: 750x2000 mm, színes/fafóliás választott színben</t>
  </si>
  <si>
    <t>[(A3 jelű - vizes helyiségekben)]</t>
  </si>
  <si>
    <t>45-001-2.1.1-0134515</t>
  </si>
  <si>
    <t>Beltéri ajtólapok elhelyezése, pántokkal, PZ cilinderzárral+3 kulccsal, rm. acél kilinccsel, egyéb kiegészítő szerelvények nélkül,, 40 mm vastag papír rácsbetétes, 3 oldalon falcolt ajtólappal, 0,6 mm vastag felületkezelt acéllemezből, 1250×2000-2000x2250 mm névleges méretig, kétszárnyú mélyen üvegezett ajtólappal, 6 mm víztiszta edzett üveg, Novoferm BDA beltéri dekorfóliás ajtólap, névleges méret: 1500x2000 mm, színes/fafóliás választott színben</t>
  </si>
  <si>
    <t>45-001-2.1.1-0234511</t>
  </si>
  <si>
    <t>Beltéri ajtólapok elhelyezése, pántokkal, PZ cilinderzárral+3 kulccsal, rm. acél kilinccsel, egyéb kiegészítő szerelvények nélkül, 40 mm vastag papír rácsbetétes, 3 oldalon falcolt ajtólappal, lakköntött vagy dekorfóliás MDF ajtólap, 750×2000-1250x2250 mm névleges méretig, egyszárnyú tömör ajtólappal, Novoferm beltéri dekorfóliás ajtólap, névleges méret: 1000x2000 mm, színes/fafóliás választott színben</t>
  </si>
  <si>
    <t>[(A1 és A1' jelű)]</t>
  </si>
  <si>
    <t>45-001-2.1.1-0234512</t>
  </si>
  <si>
    <t>Beltéri ajtólapok elhelyezése, pántokkal, PZ cilinderzárral+3 kulccsal, rm. acél kilinccsel, egyéb kiegészítő szerelvények nélkül, 40 mm vastag papír rácsbetétes, 3 oldalon falcolt ajtólappal, lakköntött vagy dekorfóliás MDF ajtólap, 750×2000-1250x2250 mm névleges méretig, egyszárnyú tömör ajtólappal, Novoferm beltéri dekorfóliás ajtólap, névleges méret: 900x2000 mm, színes/fafóliás választott színben</t>
  </si>
  <si>
    <t>45-001-2.1.1-0234513</t>
  </si>
  <si>
    <t>Beltéri ajtólapok elhelyezése, pántokkal, PZ cilinderzárral+3 kulccsal, rm. acél kilinccsel, egyéb kiegészítő szerelvények nélkül, 40 mm vastag papír rácsbetétes, 3 oldalon falcolt ajtólappal, lakköntött vagy dekorfóliás MDF ajtólap, 750×2000-1250x2250 mm névleges méretig, egyszárnyú tömör ajtólappal, Novoferm beltéri dekorfóliás ajtólap, névleges méret: 750x2000 mm, színes/fafóliás választott színben</t>
  </si>
  <si>
    <t>45-001-31.1.1.1.1-0934481</t>
  </si>
  <si>
    <t>Tűzgátló ajtóelem beépítése, sarok-, gipszkarton-, falazós-, blokktokkal, tömítőprofillal, tűzgátló kilincsgarnitúrával, önzáródó kivitelben, biztonsági csapokkal, porszórt alapozással, (RAL9002) egyszárnyú kivitelben, 750×2000-1250×2500 mm névleges méretig, 30 perces tűzgátlási értékkel (T30), Split EI60 A2 raktári tűzgátló ajtóelem acéltokkal, fekete kilinccsel, névleges méret: 800 x 2000 mm, alapozott</t>
  </si>
  <si>
    <t>[(T1 jelű)]</t>
  </si>
  <si>
    <t>45-001-31.90.2-0390280</t>
  </si>
  <si>
    <t>Tűzgátló ajtóelem beépítése, ajtó kiegészítők, tűzgátló tömítés elhelyezése, DUNAMENTI PS-25 tűzvédelmi szalag</t>
  </si>
  <si>
    <t xml:space="preserve"> 450013626446</t>
  </si>
  <si>
    <t>46</t>
  </si>
  <si>
    <t>Üvegezés</t>
  </si>
  <si>
    <t>46-041-1.1.1.1.1-0113001</t>
  </si>
  <si>
    <t>Beltéri üvegfal és üvegajtó szerkezetek, vonalmenti és sarokfogásponti rögzítéssel, beltéri üvegfal szerelése, négyzetes alakú, 2,4 m² táblaméretig, 5+5 mm víztiszta kétrétegű VSG biztonsági üveg, élcsiszolt, lyukfúrt, kivágásos kivitelben (üvegfalak szerelvényei külön tételben)</t>
  </si>
  <si>
    <t>[(ajánlott: www.uvegesmunka.hu)]</t>
  </si>
  <si>
    <t>46-041-1.1.1.1.1-0215555</t>
  </si>
  <si>
    <t>Beltéri üvegfal és üvegajtó szerkezetek, vonalmenti és sarokfogásponti rögzítéssel, beltéri üvegfal szerelése, négyzetes alakú, 2,4 m² táblaméretig, 2700x2000 mm befoglaló méretű, (üvegezés külön tételben), ColCom Maxima üvegportál szerelvények, eloxált kivitelben, SL35 üvegezősínnel, szárnyanként 100E 10 hidraulikus alsó sarokforgásponttal és 100E 20 felső forgásponttal, szárnyanként Colcom Minusco 5011 fogantyúval, csak szerelvények és beépítés szereléssel komplett</t>
  </si>
  <si>
    <t>[(Ü1 jelű) (ajánlott: www.uvegkate.hu)]</t>
  </si>
  <si>
    <t>47-000-1.21.7.1.1-0415512</t>
  </si>
  <si>
    <t>Belső festéseknél felület előkészítése, részmunkák; glettelés, gipszes glettel, vakolt felületen, tagolatlan felületen, Baumit FinoBello, gipszes glett, 0-10 mm-es vastagságban, Cikkszám: 951720</t>
  </si>
  <si>
    <t>[ÖN] [(Falfelületek és mennyezet együtt, vakolat és gipszkarton egyaránt)]</t>
  </si>
  <si>
    <t xml:space="preserve"> 470004076106</t>
  </si>
  <si>
    <t>47-011-15.1.1.1-0151171</t>
  </si>
  <si>
    <t xml:space="preserve"> </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</si>
  <si>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</si>
  <si>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[ÖN] [(Vakolt és gipszkarton falfelületek és gipszkarton mennyezet együtt)]</t>
  </si>
  <si>
    <t xml:space="preserve"> 470110456345</t>
  </si>
  <si>
    <t>47-012-4.1-0112811</t>
  </si>
  <si>
    <t>Üvegszövet bevonatrendszer készítése előkészített (lekapart, lemosott, glettelt) felületre, üvegszövet tapétával, két réteg fedőfestéssel, üres helyiségben, Tassoglas üvegszövet tapéta, Típus: G 134 150 g/m2</t>
  </si>
  <si>
    <t xml:space="preserve"> 470120464776</t>
  </si>
  <si>
    <t>47-000-2.9</t>
  </si>
  <si>
    <t>Tapétázás előkészítő és részmunkái; illeszkedési hézag vagy repedés takarása utólag, üvegszövet csík beépítéssel, műanyag kötésű masszával simítva, 5 cm szélességig</t>
  </si>
  <si>
    <t xml:space="preserve"> 470000452002</t>
  </si>
  <si>
    <t>48-007-41.2.3-0113378</t>
  </si>
  <si>
    <t>Födém; Padló peremszigetelés elhelyezése úsztatott aljzatbeton esetén, extrudált polietilén szigetelő szalaggal, AUSTROTHERM AT-PE sáv 5/100 mm</t>
  </si>
  <si>
    <t xml:space="preserve"> 480073847976</t>
  </si>
  <si>
    <t>4. Fejezet munkanemei összesen (HUF)</t>
  </si>
  <si>
    <t>23-003-11.1-0222210</t>
  </si>
  <si>
    <t>Szerelőbeton készítése, .....minőségű betonból 8 cm vastagságig, C16/20 - X0v(H) képlékeny kavicsbeton keverék CEM 32,5 pc. D↓max = 16 mm, m = 6,6 finomsági modulussal</t>
  </si>
  <si>
    <t xml:space="preserve"> 230030024381</t>
  </si>
  <si>
    <t>31-001-2-0452004</t>
  </si>
  <si>
    <t>Hegesztett betonacél háló szerelése tartószerkezetbe, FERALPI Sp8K1515 építési síkháló; 5,00 x 2,15 m; 150 x 150 mm osztással Ø 8,00 / 8,00 BHB55.50</t>
  </si>
  <si>
    <t>[ÖN] [(Vasalt aljzatbeton - acél: 5,37 kg/m2)]</t>
  </si>
  <si>
    <t xml:space="preserve"> 310010035172</t>
  </si>
  <si>
    <t>31-001-3.1.1-0120503</t>
  </si>
  <si>
    <t>Távtartók elhelyezése vasbeton szerkezetben, műanyagból, vasbeton lemezben hegesztett háló vagy hálós vasalás alá, Műanyag távtartó U-bak 25 mm-es</t>
  </si>
  <si>
    <t>[ÖN] [(Vasalt aljzatbeton távtartói)]</t>
  </si>
  <si>
    <t xml:space="preserve"> 310010035964</t>
  </si>
  <si>
    <t>31-030-11.1.1.2-0112410</t>
  </si>
  <si>
    <t>Beton aljzat készítése helyszínen kevert betonból, kézi továbbítással és bedolgozással, merev aljzatra, tartószerkezetre léccel lehúzva, kavicsbetonból, C 8/10 - C 16/20 kissé képlékeny konzisztenciájú betonból, 6 cm vastagság felett, C12/15 - XN(H) kissé képlékeny kavicsbeton keverék CEM 32,5 pc. D↓max = 24 mm, m = 6,8 finomsági modulussal</t>
  </si>
  <si>
    <t>[ÖN] [(Vasalt aljzatbeton)]</t>
  </si>
  <si>
    <t xml:space="preserve"> 310300062422</t>
  </si>
  <si>
    <t>31-030-11.3.1.1.1-0121110</t>
  </si>
  <si>
    <t>Beton aljzat készítése helyszínen kevert betonból, kézi továbbítással és bedolgozással, merev aljzatra, kavicsbetonból, C 8/10 - C 16/20 kissé képlékeny konzisztenciájú betonból, a felület fasimítóval eldolgozva, 6 cm vastagságig, C16/20 - X0b(H) kissé képlékeny kavicsbeton keverék CEM 42,5 pc. D↓max = 16 mm, m = 6,4 finomsági modulussal</t>
  </si>
  <si>
    <t xml:space="preserve"> 310300062761</t>
  </si>
  <si>
    <t>31-090-2.5-0130710</t>
  </si>
  <si>
    <t>Betonaljzatok és betonanyagú burkolatok foltszerű felvésése, javítása, aljzatbeton javítása kavicsbetonból 6 cm vastagságban, vassimítóval simítva, C20/25 - X0b(H) kissé képlékeny kavicsbeton keverék CEM 52,5 pc. D↓max = 32 mm, m = 7,1 finomsági modulussal</t>
  </si>
  <si>
    <t xml:space="preserve"> 310900069560</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</si>
  <si>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</si>
  <si>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</si>
  <si>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 xml:space="preserve"> 420112262820</t>
  </si>
  <si>
    <t>42-011-1.1.2.1-0215098</t>
  </si>
  <si>
    <t>Fal-, pillér és oszlopburkolat hordozószerkezetének felületelőkészítése beltérben, gipszkarton alapfelületen felületelőkészítő alapozó és tapadóhíd felhordása egy rétegben, Baumit Grund, nedvszívó alapfelület alapozására, Cikkszám: 960163</t>
  </si>
  <si>
    <t xml:space="preserve"> 420112262873</t>
  </si>
  <si>
    <t>42-011-2.1.1.4.1-0212053</t>
  </si>
  <si>
    <t>Padlóburkolat hordozószerkezetének felületelőkészítése beltérben, beton alapfelületen önterülő felületkiegyenlítés készítése 5 mm átlagos rétegvastagságban, LB-Knauf NIVOSP 0-20/Önterülő padlókiegyenlítő 0-20 mm, Csz.: K00618321</t>
  </si>
  <si>
    <t xml:space="preserve"> 420110224975</t>
  </si>
  <si>
    <t>42-012-1.1.1.1.1.3-0212011</t>
  </si>
  <si>
    <t>Fal-, pillér-, oszlopburkolat készítése beltérben, tégla, beton, vakolt alapfelületen, mázas kerámiával, kötésben vagy hálósan, 3-5 mm vtg. ragasztóba rakva, 1-10 mm fugaszélességgel, 20x30 cm lapmérettel, LB-Knauf FLEX/Flex ragasztó, EN 12004 szerinti C2TE minősítéssel, kül- és beltérbe, fagyálló, padlófűtéshez is, Cikkszám: K00617021 LB-Knauf Colorin flex fugázó, EN 13888 szerinti CG2 minősítéssel, fehér, Cikkszám: K00630***</t>
  </si>
  <si>
    <t>[(Csempe alap kategória - lapburkolat ára: 1.350,-Ft/m2)]</t>
  </si>
  <si>
    <t>42-012-1.1.1.1.1.3-0212111</t>
  </si>
  <si>
    <t>[(Csempe extra kategória - lapburkolat ára: 1.800,-Ft/m2)]</t>
  </si>
  <si>
    <t>42-012-1.1.2.1.1.3-0212011</t>
  </si>
  <si>
    <t>Fal-, pillér-, oszlopburkolat készítése beltérben, gipszkarton alapfelületen, mázas kerámiával, kötésben vagy hálósan, 3-5 mm vtg. ragasztóba rakva, 1-10 mm fugaszélességgel, 20x30 cm lapmérettel, LB-Knauf FLEX/Flex ragasztó, EN 12004 szerinti C2TE minősítéssel, kül- és beltérbe, fagyálló, padlófűtéshez is, Cikkszám: K00617021 LB-Knauf Colorin flex fugázó, EN 13888 szerinti CG2 minősítéssel, fehér, Cikkszám: K00630***</t>
  </si>
  <si>
    <t>[(Csempe alap kategória - lap ára: 1.350,-Ft/m2)]</t>
  </si>
  <si>
    <t>42-022-1.1.1.2.1.1-0212004</t>
  </si>
  <si>
    <t>Padlóburkolat készítése, beltérben, tégla, beton, vakolt alapfelületen, gres, kőporcelán lappal, kötésban vagy hálósan, 3-5 mm vtg. ragasztóba rakva, 1-10 mm fugaszélességgel, 30x30 cm lapmérettel, LB-Knauf FLEX/Flex ragasztó, EN 12004 szerinti C2TE minősítéssel, kül- és beltérbe, fagyálló, padlófűtéshez is, Cikkszám: K00617021 LB-Knauf Colorin flex fugázó, EN 13888 szerinti CG2 minősítéssel, fehér, Cikkszám: K00630***</t>
  </si>
  <si>
    <t>[(Egyéb helyiségek - lapburkolat ára: 1,750,- Ft/m2)]</t>
  </si>
  <si>
    <t>42-022-1.1.1.2.2.2-0212004</t>
  </si>
  <si>
    <t>Padlóburkolat készítése, beltérben, tégla, beton, vakolt alapfelületen, gres, kőporcelán lappal, diagonálban, 3-5 mm vtg. ragasztóba rakva, 1-10 mm fugaszélességgel, 30x30 cm lapmérettel, LB-Knauf FLEX/Flex ragasztó, EN 12004 szerinti C2TE minősítéssel, kül- és beltérbe, fagyálló, padlófűtéshez is, Cikkszám: K00617021 LB-Knauf Colorin flex fugázó, EN 13888 szerinti CG2 minősítéssel, fehér, Cikkszám: K00630***</t>
  </si>
  <si>
    <t>[(Étterem és közös közlekedők területén - lap ára: 1.750,- Ft/m2)]</t>
  </si>
  <si>
    <t>42-022-2.1.2.1.2-0212004</t>
  </si>
  <si>
    <t>Lábazatburkolat készítése beltérben, gres, kőporcelán lappal, egyenes, egysoros kivitelben, 3-5 mm vtg. ragasztóba rakva, 1-10 mm fugaszélességgel, 10x60 cm vágott lapmérettel, LB-Knauf PROFIFLEX/Profi flexragasztó, EN 12004 szerinti C2TE minősítéssel, flexibilis, megcsúszásmentes, padlófűtéshez is, Cikkszám: K00615301 LB-Knauf Colorin flex fugázó, EN 13888 szerinti CG2 minősítéssel, fehér, Cikkszám: K00630***</t>
  </si>
  <si>
    <t>[(Minden helyiségben - lap ára: 1.750,- Ft/m2)]</t>
  </si>
  <si>
    <t>42-042-22.1-0312342</t>
  </si>
  <si>
    <t>Linóleum burkolat fektetése szabványos, kiegyenlített aljzatra, lemezből (ragasztó anyag külön tételben kiírva), FORBO Marmoleum (3885 Spring buds) természetes linóleum burkolat, LPX védelemmel, 3,2 mm vtg., 3,2 mm kopt. rtg., 200 cm széles tekercsben (A lábazat anyagmennyisége is itt szerepel.)</t>
  </si>
  <si>
    <t>42-042-22.9-0311078</t>
  </si>
  <si>
    <t>Linóleum burkolat fektetése szabványos, kiegyenlített aljzatra, ajánlott ragasztó linóleum burkolat fektetéséhez (a ragasztás ideje a burkolási tételeknél szerepel), MUREXIN DK 74 Linóleum- és szőnyegragasztó</t>
  </si>
  <si>
    <t xml:space="preserve"> 420421680540</t>
  </si>
  <si>
    <t>42-042-31.3.1</t>
  </si>
  <si>
    <t>Lábazat kialakítása, padlóburkolattal azonos linóleum burkolatból, FORBO Marmoleum (3885 Spring buds vagy 3858 Barbados) felhajtással, 100 mm magas, PVC-hohlkehl profilba (szegőléc) bújtatva, rögzítéssel</t>
  </si>
  <si>
    <t>[(Szálláshely területén)]</t>
  </si>
  <si>
    <t>48-002-1.1.1.1.1-0413081</t>
  </si>
  <si>
    <t>Talajnedvesség elleni szigetelés; Bitumenes lemez szigetelés aljzatának kellősítése, egy rétegben, vízszintes felületen, oldószeres hideg bitumenmázzal (száraz felületen), EUROSZIG VIABIT Primer 20 l (0,2-0,35 l/m²) bitumenes alapozó</t>
  </si>
  <si>
    <t xml:space="preserve"> 480020515315</t>
  </si>
  <si>
    <t>48-002-1.3.1.1-0413352</t>
  </si>
  <si>
    <t>Talajnedvesség elleni szigetelés; Padlószigetelés, egy rétegben, minimum 4,0 mm vastag oxidált bitumenes lemezzel, aljzathoz foltonként vagy sávokban olvasztásos ragasztással, átlapolásoknál teljes felületű hegesztéssel fektetve, EUROSZIG GRUND GV 4 mm (4,5 kg) homok (oxidált, üvegfátyol, 0 °C, 80 °C, 2-2 %, 400/300 N/5 cm)</t>
  </si>
  <si>
    <t xml:space="preserve"> 480020517923</t>
  </si>
  <si>
    <t>5. Fejezet munkanemei összesen (HUF)</t>
  </si>
  <si>
    <t>39-003-1.1.1.2.1-0210211</t>
  </si>
  <si>
    <t>Szerelt gipszkarton álmennyezet fém vázszerkezetre (duplasoros), választható függesztéssel, csavarfejek és illesztések alapglettelve (Q2 minőségben),  nem látszó bordázattal, 50 cm bordatávolsággal (CD50/27), 10 m² összefüggő felületig, 1 rtg. impregnált 12,5 mm vtg. gipszkarton borítással, KNAUF HA 13 impregnált építőlemez, 12,5 mm HRAK 1250/2000, függesztő huzallal, Cikkszám: 36307120</t>
  </si>
  <si>
    <t xml:space="preserve"> 390030161110</t>
  </si>
  <si>
    <t>39-003-1.1.2.2.1-0210211</t>
  </si>
  <si>
    <t>"K"</t>
  </si>
  <si>
    <t>Azbesztartalmú hullámpala bontása, elszállítása és veszélyes hulladélerakó helyen történő elhelyezése</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</si>
</sst>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0">
    <font>
      <sz val="10"/>
      <name val="Arial"/>
      <family val="0"/>
    </font>
    <font>
      <b/>
      <sz val="10"/>
      <name val="Times New Roman"/>
      <family val="1"/>
    </font>
    <font>
      <sz val="10"/>
      <name val="Times New Roman"/>
      <family val="1"/>
    </font>
    <font>
      <b/>
      <sz val="11"/>
      <name val="Times New Roman"/>
      <family val="1"/>
    </font>
    <font>
      <b/>
      <sz val="14"/>
      <name val="Times New Roman"/>
      <family val="1"/>
    </font>
    <font>
      <sz val="10"/>
      <name val="Times New Roman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
      <left style="thin"/>
      <right style="thin"/>
      <top style="thin"/>
      <bottom style="thin"/>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cellStyleXfs>
  <cellXfs count="25">
    <xf numFmtId="0" fontId="0" fillId="0" borderId="0" xfId="0" applyNumberFormat="1" applyFont="1" applyFill="1" applyBorder="1" applyAlignment="1" applyProtection="1">
      <alignment/>
      <protection/>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1" fillId="0" borderId="13"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3" fontId="2" fillId="0" borderId="13" xfId="0" applyNumberFormat="1" applyFont="1" applyFill="1" applyBorder="1" applyAlignment="1" applyProtection="1">
      <alignment vertical="top" wrapText="1"/>
      <protection/>
    </xf>
    <xf numFmtId="3" fontId="1" fillId="0" borderId="13" xfId="0" applyNumberFormat="1" applyFont="1" applyFill="1" applyBorder="1" applyAlignment="1" applyProtection="1">
      <alignment vertical="top" wrapText="1"/>
      <protection/>
    </xf>
    <xf numFmtId="3"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0" xfId="0" applyFont="1" applyFill="1" applyBorder="1" applyAlignment="1" applyProtection="1">
      <alignment horizontal="right" vertical="top" wrapText="1"/>
      <protection/>
    </xf>
    <xf numFmtId="0" fontId="5" fillId="0" borderId="0" xfId="0" applyFont="1" applyAlignment="1">
      <alignment vertical="top" wrapText="1"/>
    </xf>
    <xf numFmtId="0" fontId="5" fillId="0" borderId="0" xfId="0" applyFont="1" applyAlignment="1">
      <alignment horizontal="right" vertical="top" wrapText="1"/>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8"/>
  <sheetViews>
    <sheetView zoomScalePageLayoutView="0" workbookViewId="0" topLeftCell="A1">
      <selection activeCell="A1" sqref="A1"/>
    </sheetView>
  </sheetViews>
  <sheetFormatPr defaultColWidth="9.140625" defaultRowHeight="12.75"/>
  <cols>
    <col min="1" max="1" width="47.28125" style="0" customWidth="1"/>
    <col min="2" max="2" width="11.8515625" style="0" customWidth="1"/>
    <col min="3" max="4" width="15.421875" style="0" customWidth="1"/>
  </cols>
  <sheetData>
    <row r="1" ht="12.75">
      <c r="A1" s="5"/>
    </row>
    <row r="3" spans="1:4" ht="18.75">
      <c r="A3" s="21" t="s">
        <v>25</v>
      </c>
      <c r="B3" s="21"/>
      <c r="C3" s="21"/>
      <c r="D3" s="21"/>
    </row>
    <row r="4" spans="1:4" ht="12.75">
      <c r="A4" s="1" t="s">
        <v>42</v>
      </c>
      <c r="B4" s="2"/>
      <c r="C4" s="2" t="s">
        <v>32</v>
      </c>
      <c r="D4" s="2" t="s">
        <v>33</v>
      </c>
    </row>
    <row r="5" spans="1:4" ht="12.75">
      <c r="A5" s="3" t="s">
        <v>26</v>
      </c>
      <c r="C5" s="5">
        <f>'Fejezet összesítő'!C9</f>
        <v>0</v>
      </c>
      <c r="D5" s="5">
        <f>'Fejezet összesítő'!D9</f>
        <v>0</v>
      </c>
    </row>
    <row r="6" spans="1:4" ht="12.75">
      <c r="A6" s="3" t="s">
        <v>27</v>
      </c>
      <c r="C6" s="20">
        <f>ROUND(C5+D5,0)</f>
        <v>0</v>
      </c>
      <c r="D6" s="20"/>
    </row>
    <row r="7" spans="1:4" ht="12.75">
      <c r="A7" s="3" t="s">
        <v>28</v>
      </c>
      <c r="B7" s="9">
        <v>0</v>
      </c>
      <c r="C7" s="20">
        <f>ROUND(C6*B7,0)</f>
        <v>0</v>
      </c>
      <c r="D7" s="20"/>
    </row>
    <row r="8" spans="1:4" s="4" customFormat="1" ht="14.25">
      <c r="A8" s="4" t="s">
        <v>29</v>
      </c>
      <c r="C8" s="19">
        <f>ROUND(C7+C6,0)</f>
        <v>0</v>
      </c>
      <c r="D8" s="19"/>
    </row>
  </sheetData>
  <sheetProtection/>
  <mergeCells count="4">
    <mergeCell ref="C8:D8"/>
    <mergeCell ref="C7:D7"/>
    <mergeCell ref="C6:D6"/>
    <mergeCell ref="A3:D3"/>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O10"/>
  <sheetViews>
    <sheetView zoomScalePageLayoutView="0" workbookViewId="0" topLeftCell="A7">
      <selection activeCell="K11" sqref="K1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112</v>
      </c>
      <c r="C2" s="3" t="s">
        <v>113</v>
      </c>
      <c r="D2" s="5">
        <v>147.4</v>
      </c>
      <c r="E2" s="3" t="s">
        <v>93</v>
      </c>
      <c r="F2" s="3">
        <v>0.18</v>
      </c>
      <c r="G2" s="3"/>
      <c r="H2" s="3"/>
      <c r="I2" s="3"/>
      <c r="J2" s="5">
        <f aca="true" t="shared" si="0" ref="J2:J9">ROUND(G2*D2,0)</f>
        <v>0</v>
      </c>
      <c r="K2" s="5">
        <f aca="true" t="shared" si="1" ref="K2:K9">ROUND((H2+I2)*D2,0)</f>
        <v>0</v>
      </c>
      <c r="L2" s="6" t="s">
        <v>60</v>
      </c>
      <c r="M2" s="7" t="s">
        <v>114</v>
      </c>
    </row>
    <row r="3" spans="1:15" s="15" customFormat="1" ht="89.25">
      <c r="A3" s="3">
        <v>2</v>
      </c>
      <c r="B3" s="5" t="s">
        <v>313</v>
      </c>
      <c r="C3" s="11" t="s">
        <v>320</v>
      </c>
      <c r="D3" s="10">
        <v>2</v>
      </c>
      <c r="E3" s="11" t="s">
        <v>64</v>
      </c>
      <c r="F3" s="11">
        <v>1.22</v>
      </c>
      <c r="G3" s="12"/>
      <c r="H3" s="12"/>
      <c r="I3" s="12"/>
      <c r="J3" s="13">
        <f t="shared" si="0"/>
        <v>0</v>
      </c>
      <c r="K3" s="13">
        <f t="shared" si="1"/>
        <v>0</v>
      </c>
      <c r="L3" s="6" t="s">
        <v>115</v>
      </c>
      <c r="M3" s="14"/>
      <c r="N3" s="14"/>
      <c r="O3" s="14"/>
    </row>
    <row r="4" spans="1:15" s="15" customFormat="1" ht="89.25">
      <c r="A4" s="3">
        <v>3</v>
      </c>
      <c r="B4" s="5" t="s">
        <v>314</v>
      </c>
      <c r="C4" s="11" t="s">
        <v>319</v>
      </c>
      <c r="D4" s="10">
        <v>8</v>
      </c>
      <c r="E4" s="11" t="s">
        <v>64</v>
      </c>
      <c r="F4" s="11">
        <v>1.66</v>
      </c>
      <c r="G4" s="12"/>
      <c r="H4" s="12"/>
      <c r="I4" s="12"/>
      <c r="J4" s="13">
        <f t="shared" si="0"/>
        <v>0</v>
      </c>
      <c r="K4" s="13">
        <f t="shared" si="1"/>
        <v>0</v>
      </c>
      <c r="L4" s="6" t="s">
        <v>116</v>
      </c>
      <c r="M4" s="14"/>
      <c r="N4" s="14"/>
      <c r="O4" s="14"/>
    </row>
    <row r="5" spans="1:15" s="15" customFormat="1" ht="89.25">
      <c r="A5" s="16">
        <v>4</v>
      </c>
      <c r="B5" s="5" t="s">
        <v>315</v>
      </c>
      <c r="C5" s="11" t="s">
        <v>318</v>
      </c>
      <c r="D5" s="10">
        <v>5</v>
      </c>
      <c r="E5" s="11" t="s">
        <v>64</v>
      </c>
      <c r="F5" s="11">
        <v>1.66</v>
      </c>
      <c r="G5" s="12"/>
      <c r="H5" s="12"/>
      <c r="I5" s="12"/>
      <c r="J5" s="13">
        <f t="shared" si="0"/>
        <v>0</v>
      </c>
      <c r="K5" s="13">
        <f t="shared" si="1"/>
        <v>0</v>
      </c>
      <c r="L5" s="16" t="s">
        <v>327</v>
      </c>
      <c r="M5" s="14"/>
      <c r="N5" s="14"/>
      <c r="O5" s="14"/>
    </row>
    <row r="6" spans="1:15" s="15" customFormat="1" ht="89.25">
      <c r="A6" s="3">
        <v>5</v>
      </c>
      <c r="B6" s="5" t="s">
        <v>316</v>
      </c>
      <c r="C6" s="11" t="s">
        <v>317</v>
      </c>
      <c r="D6" s="10">
        <v>5</v>
      </c>
      <c r="E6" s="11" t="s">
        <v>64</v>
      </c>
      <c r="F6" s="11">
        <v>1.66</v>
      </c>
      <c r="G6" s="12"/>
      <c r="H6" s="12"/>
      <c r="I6" s="12"/>
      <c r="J6" s="13">
        <f t="shared" si="0"/>
        <v>0</v>
      </c>
      <c r="K6" s="13">
        <f t="shared" si="1"/>
        <v>0</v>
      </c>
      <c r="L6" s="6" t="s">
        <v>117</v>
      </c>
      <c r="M6" s="14"/>
      <c r="N6" s="14"/>
      <c r="O6" s="14"/>
    </row>
    <row r="7" spans="1:12" s="17" customFormat="1" ht="38.25">
      <c r="A7" s="3">
        <v>6</v>
      </c>
      <c r="B7" s="5" t="s">
        <v>321</v>
      </c>
      <c r="C7" s="17" t="s">
        <v>326</v>
      </c>
      <c r="D7" s="10">
        <v>23.4</v>
      </c>
      <c r="E7" s="11" t="s">
        <v>93</v>
      </c>
      <c r="F7" s="11">
        <v>105</v>
      </c>
      <c r="G7" s="12"/>
      <c r="H7" s="18"/>
      <c r="I7" s="12"/>
      <c r="J7" s="13">
        <f>ROUND(G7*D7,0)</f>
        <v>0</v>
      </c>
      <c r="K7" s="13">
        <f>ROUND((H7+I7)*D7,0)</f>
        <v>0</v>
      </c>
      <c r="L7" s="16" t="s">
        <v>60</v>
      </c>
    </row>
    <row r="8" spans="1:15" s="15" customFormat="1" ht="102">
      <c r="A8" s="3">
        <v>7</v>
      </c>
      <c r="B8" s="5" t="s">
        <v>322</v>
      </c>
      <c r="C8" s="11" t="s">
        <v>325</v>
      </c>
      <c r="D8" s="10">
        <v>2</v>
      </c>
      <c r="E8" s="11" t="s">
        <v>64</v>
      </c>
      <c r="F8" s="11">
        <v>1.66</v>
      </c>
      <c r="G8" s="12"/>
      <c r="H8" s="12"/>
      <c r="I8" s="12"/>
      <c r="J8" s="13">
        <f t="shared" si="0"/>
        <v>0</v>
      </c>
      <c r="K8" s="13">
        <f t="shared" si="1"/>
        <v>0</v>
      </c>
      <c r="L8" s="16" t="s">
        <v>328</v>
      </c>
      <c r="M8" s="14"/>
      <c r="N8" s="14"/>
      <c r="O8" s="14"/>
    </row>
    <row r="9" spans="1:15" s="15" customFormat="1" ht="102">
      <c r="A9" s="3">
        <v>8</v>
      </c>
      <c r="B9" s="5" t="s">
        <v>323</v>
      </c>
      <c r="C9" s="11" t="s">
        <v>324</v>
      </c>
      <c r="D9" s="10">
        <v>2</v>
      </c>
      <c r="E9" s="11" t="s">
        <v>64</v>
      </c>
      <c r="F9" s="11">
        <v>1.88</v>
      </c>
      <c r="G9" s="12"/>
      <c r="H9" s="12"/>
      <c r="I9" s="12"/>
      <c r="J9" s="13">
        <f t="shared" si="0"/>
        <v>0</v>
      </c>
      <c r="K9" s="13">
        <f t="shared" si="1"/>
        <v>0</v>
      </c>
      <c r="L9" s="16" t="s">
        <v>329</v>
      </c>
      <c r="M9" s="14"/>
      <c r="N9" s="14"/>
      <c r="O9" s="14"/>
    </row>
    <row r="10" spans="3:11" s="4" customFormat="1" ht="14.25">
      <c r="C10" s="4" t="s">
        <v>66</v>
      </c>
      <c r="J10" s="8">
        <f>SUM(J2:J9)</f>
        <v>0</v>
      </c>
      <c r="K10" s="8">
        <f>SUM(K2:K9)</f>
        <v>0</v>
      </c>
    </row>
  </sheetData>
  <sheetProtection/>
  <printOptions gridLines="1" horizontalCentered="1"/>
  <pageMargins left="0.3" right="0.3" top="0.61" bottom="0.37" header="0.1" footer="0.1"/>
  <pageSetup firstPageNumber="1" useFirstPageNumber="1" horizontalDpi="300" verticalDpi="300" orientation="portrait" pageOrder="overThenDown" paperSize="9" r:id="rId1"/>
  <headerFooter alignWithMargins="0">
    <oddHeader>&amp;CFűtés, kazán - Fa- és műanyag szerkezet elhelyezése</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3" sqref="A3:B3"/>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120</v>
      </c>
      <c r="C2" s="3" t="s">
        <v>121</v>
      </c>
      <c r="D2" s="5">
        <v>2</v>
      </c>
      <c r="E2" s="3" t="s">
        <v>64</v>
      </c>
      <c r="F2" s="3">
        <v>1.02</v>
      </c>
      <c r="G2" s="3"/>
      <c r="H2" s="3"/>
      <c r="I2" s="3"/>
      <c r="J2" s="5">
        <f>ROUND(G2*D2,0)</f>
        <v>0</v>
      </c>
      <c r="K2" s="5">
        <f>ROUND((H2+I2)*D2,0)</f>
        <v>0</v>
      </c>
      <c r="L2" s="6" t="s">
        <v>122</v>
      </c>
      <c r="M2" s="7" t="s">
        <v>123</v>
      </c>
    </row>
    <row r="3" spans="1:13" ht="140.25">
      <c r="A3" s="3">
        <v>2</v>
      </c>
      <c r="B3" s="5" t="s">
        <v>124</v>
      </c>
      <c r="C3" s="3" t="s">
        <v>125</v>
      </c>
      <c r="D3" s="5">
        <v>1</v>
      </c>
      <c r="E3" s="3" t="s">
        <v>64</v>
      </c>
      <c r="F3" s="3">
        <v>1.02</v>
      </c>
      <c r="G3" s="3"/>
      <c r="H3" s="3"/>
      <c r="I3" s="3"/>
      <c r="J3" s="5">
        <f>ROUND(G3*D3,0)</f>
        <v>0</v>
      </c>
      <c r="K3" s="5">
        <f>ROUND((H3+I3)*D3,0)</f>
        <v>0</v>
      </c>
      <c r="L3" s="6" t="s">
        <v>126</v>
      </c>
      <c r="M3" s="7"/>
    </row>
    <row r="4" spans="1:13" ht="51">
      <c r="A4" s="3">
        <v>3</v>
      </c>
      <c r="B4" s="5" t="s">
        <v>127</v>
      </c>
      <c r="C4" s="3" t="s">
        <v>128</v>
      </c>
      <c r="D4" s="5">
        <v>2</v>
      </c>
      <c r="E4" s="3" t="s">
        <v>64</v>
      </c>
      <c r="F4" s="3">
        <v>0.76</v>
      </c>
      <c r="G4" s="3"/>
      <c r="H4" s="3"/>
      <c r="I4" s="3"/>
      <c r="J4" s="5">
        <f>ROUND(G4*D4,0)</f>
        <v>0</v>
      </c>
      <c r="K4" s="5">
        <f>ROUND((H4+I4)*D4,0)</f>
        <v>0</v>
      </c>
      <c r="L4" s="6" t="s">
        <v>129</v>
      </c>
      <c r="M4" s="7"/>
    </row>
    <row r="5" spans="3:11" s="4" customFormat="1" ht="14.2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nyílászáró és épületlakatos szerkezet elhelyezése</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132</v>
      </c>
      <c r="C2" s="3" t="s">
        <v>133</v>
      </c>
      <c r="D2" s="5">
        <v>11.9</v>
      </c>
      <c r="E2" s="3" t="s">
        <v>59</v>
      </c>
      <c r="F2" s="3">
        <v>0.15</v>
      </c>
      <c r="G2" s="3"/>
      <c r="H2" s="3"/>
      <c r="I2" s="3"/>
      <c r="J2" s="5">
        <f>ROUND(G2*D2,0)</f>
        <v>0</v>
      </c>
      <c r="K2" s="5">
        <f>ROUND((H2+I2)*D2,0)</f>
        <v>0</v>
      </c>
      <c r="L2" s="6" t="s">
        <v>60</v>
      </c>
      <c r="M2" s="7" t="s">
        <v>134</v>
      </c>
    </row>
    <row r="3" spans="1:13" ht="51">
      <c r="A3" s="3">
        <v>2</v>
      </c>
      <c r="B3" s="5" t="s">
        <v>135</v>
      </c>
      <c r="C3" s="3" t="s">
        <v>136</v>
      </c>
      <c r="D3" s="5">
        <v>2.4</v>
      </c>
      <c r="E3" s="3" t="s">
        <v>59</v>
      </c>
      <c r="F3" s="3">
        <v>0.2</v>
      </c>
      <c r="G3" s="3"/>
      <c r="H3" s="3"/>
      <c r="I3" s="3"/>
      <c r="J3" s="5">
        <f>ROUND(G3*D3,0)</f>
        <v>0</v>
      </c>
      <c r="K3" s="5">
        <f>ROUND((H3+I3)*D3,0)</f>
        <v>0</v>
      </c>
      <c r="L3" s="6" t="s">
        <v>137</v>
      </c>
      <c r="M3" s="7" t="s">
        <v>138</v>
      </c>
    </row>
    <row r="4" spans="1:13" ht="51">
      <c r="A4" s="3">
        <v>3</v>
      </c>
      <c r="B4" s="5" t="s">
        <v>139</v>
      </c>
      <c r="C4" s="3" t="s">
        <v>140</v>
      </c>
      <c r="D4" s="5">
        <v>15.6</v>
      </c>
      <c r="E4" s="3" t="s">
        <v>59</v>
      </c>
      <c r="F4" s="3">
        <v>0.22</v>
      </c>
      <c r="G4" s="3"/>
      <c r="H4" s="3"/>
      <c r="I4" s="3"/>
      <c r="J4" s="5">
        <f>ROUND(G4*D4,0)</f>
        <v>0</v>
      </c>
      <c r="K4" s="5">
        <f>ROUND((H4+I4)*D4,0)</f>
        <v>0</v>
      </c>
      <c r="L4" s="6" t="s">
        <v>141</v>
      </c>
      <c r="M4" s="7" t="s">
        <v>142</v>
      </c>
    </row>
    <row r="5" spans="3:11" s="4" customFormat="1" ht="14.2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M9"/>
  <sheetViews>
    <sheetView zoomScalePageLayoutView="0" workbookViewId="0" topLeftCell="A4">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145</v>
      </c>
      <c r="C2" s="3" t="s">
        <v>146</v>
      </c>
      <c r="D2" s="5">
        <v>14.3</v>
      </c>
      <c r="E2" s="3" t="s">
        <v>59</v>
      </c>
      <c r="F2" s="3">
        <v>0.45</v>
      </c>
      <c r="G2" s="3"/>
      <c r="H2" s="3"/>
      <c r="I2" s="3"/>
      <c r="J2" s="5">
        <f aca="true" t="shared" si="0" ref="J2:J8">ROUND(G2*D2,0)</f>
        <v>0</v>
      </c>
      <c r="K2" s="5">
        <f aca="true" t="shared" si="1" ref="K2:K8">ROUND((H2+I2)*D2,0)</f>
        <v>0</v>
      </c>
      <c r="L2" s="6" t="s">
        <v>60</v>
      </c>
      <c r="M2" s="7" t="s">
        <v>147</v>
      </c>
    </row>
    <row r="3" spans="1:13" ht="102">
      <c r="A3" s="3">
        <v>2</v>
      </c>
      <c r="B3" s="5" t="s">
        <v>148</v>
      </c>
      <c r="C3" s="3" t="s">
        <v>149</v>
      </c>
      <c r="D3" s="5">
        <v>198.8</v>
      </c>
      <c r="E3" s="3" t="s">
        <v>59</v>
      </c>
      <c r="F3" s="3">
        <v>0.45</v>
      </c>
      <c r="G3" s="3"/>
      <c r="H3" s="3"/>
      <c r="I3" s="3"/>
      <c r="J3" s="5">
        <f t="shared" si="0"/>
        <v>0</v>
      </c>
      <c r="K3" s="5">
        <f t="shared" si="1"/>
        <v>0</v>
      </c>
      <c r="L3" s="6" t="s">
        <v>60</v>
      </c>
      <c r="M3" s="7" t="s">
        <v>150</v>
      </c>
    </row>
    <row r="4" spans="1:13" ht="114.75">
      <c r="A4" s="3">
        <v>3</v>
      </c>
      <c r="B4" s="5" t="s">
        <v>151</v>
      </c>
      <c r="C4" s="3" t="s">
        <v>152</v>
      </c>
      <c r="D4" s="5">
        <v>1</v>
      </c>
      <c r="E4" s="3" t="s">
        <v>59</v>
      </c>
      <c r="F4" s="3">
        <v>0.26</v>
      </c>
      <c r="G4" s="3"/>
      <c r="H4" s="3"/>
      <c r="I4" s="3"/>
      <c r="J4" s="5">
        <f t="shared" si="0"/>
        <v>0</v>
      </c>
      <c r="K4" s="5">
        <f t="shared" si="1"/>
        <v>0</v>
      </c>
      <c r="L4" s="6" t="s">
        <v>60</v>
      </c>
      <c r="M4" s="7" t="s">
        <v>153</v>
      </c>
    </row>
    <row r="5" spans="1:13" ht="114.75">
      <c r="A5" s="3">
        <v>4</v>
      </c>
      <c r="B5" s="5" t="s">
        <v>154</v>
      </c>
      <c r="C5" s="3" t="s">
        <v>155</v>
      </c>
      <c r="D5" s="5">
        <v>43.1</v>
      </c>
      <c r="E5" s="3" t="s">
        <v>59</v>
      </c>
      <c r="F5" s="3">
        <v>0.26</v>
      </c>
      <c r="G5" s="3"/>
      <c r="H5" s="3"/>
      <c r="I5" s="3"/>
      <c r="J5" s="5">
        <f t="shared" si="0"/>
        <v>0</v>
      </c>
      <c r="K5" s="5">
        <f t="shared" si="1"/>
        <v>0</v>
      </c>
      <c r="L5" s="6" t="s">
        <v>60</v>
      </c>
      <c r="M5" s="7" t="s">
        <v>156</v>
      </c>
    </row>
    <row r="6" spans="1:13" ht="102">
      <c r="A6" s="3">
        <v>5</v>
      </c>
      <c r="B6" s="5" t="s">
        <v>157</v>
      </c>
      <c r="C6" s="3" t="s">
        <v>158</v>
      </c>
      <c r="D6" s="5">
        <v>92</v>
      </c>
      <c r="E6" s="3" t="s">
        <v>64</v>
      </c>
      <c r="F6" s="3">
        <v>0.05</v>
      </c>
      <c r="G6" s="3"/>
      <c r="H6" s="3"/>
      <c r="I6" s="3"/>
      <c r="J6" s="5">
        <f t="shared" si="0"/>
        <v>0</v>
      </c>
      <c r="K6" s="5">
        <f t="shared" si="1"/>
        <v>0</v>
      </c>
      <c r="L6" s="6" t="s">
        <v>60</v>
      </c>
      <c r="M6" s="7" t="s">
        <v>159</v>
      </c>
    </row>
    <row r="7" spans="1:13" ht="102">
      <c r="A7" s="3">
        <v>6</v>
      </c>
      <c r="B7" s="5" t="s">
        <v>160</v>
      </c>
      <c r="C7" s="3" t="s">
        <v>161</v>
      </c>
      <c r="D7" s="5">
        <v>1451</v>
      </c>
      <c r="E7" s="3" t="s">
        <v>64</v>
      </c>
      <c r="F7" s="3">
        <v>0.05</v>
      </c>
      <c r="G7" s="3"/>
      <c r="H7" s="3"/>
      <c r="I7" s="3"/>
      <c r="J7" s="5">
        <f t="shared" si="0"/>
        <v>0</v>
      </c>
      <c r="K7" s="5">
        <f t="shared" si="1"/>
        <v>0</v>
      </c>
      <c r="L7" s="6" t="s">
        <v>162</v>
      </c>
      <c r="M7" s="7" t="s">
        <v>163</v>
      </c>
    </row>
    <row r="8" spans="1:13" ht="76.5">
      <c r="A8" s="3">
        <v>7</v>
      </c>
      <c r="B8" s="5" t="s">
        <v>164</v>
      </c>
      <c r="C8" s="3" t="s">
        <v>165</v>
      </c>
      <c r="D8" s="5">
        <v>257.2</v>
      </c>
      <c r="E8" s="3" t="s">
        <v>59</v>
      </c>
      <c r="F8" s="3">
        <v>0.16</v>
      </c>
      <c r="G8" s="3"/>
      <c r="H8" s="3"/>
      <c r="I8" s="3"/>
      <c r="J8" s="5">
        <f t="shared" si="0"/>
        <v>0</v>
      </c>
      <c r="K8" s="5">
        <f t="shared" si="1"/>
        <v>0</v>
      </c>
      <c r="L8" s="6" t="s">
        <v>60</v>
      </c>
      <c r="M8" s="7" t="s">
        <v>166</v>
      </c>
    </row>
    <row r="9" spans="3:11" s="4" customFormat="1" ht="14.25">
      <c r="C9" s="4" t="s">
        <v>66</v>
      </c>
      <c r="J9" s="8">
        <f>ROUND(SUM(J2:J8),0)</f>
        <v>0</v>
      </c>
      <c r="K9" s="8">
        <f>ROUND(SUM(K2:K8),0)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F2" sqref="F2:K2"/>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169</v>
      </c>
      <c r="C2" s="3" t="s">
        <v>170</v>
      </c>
      <c r="D2" s="5">
        <v>7.04</v>
      </c>
      <c r="E2" s="3" t="s">
        <v>59</v>
      </c>
      <c r="F2" s="3">
        <v>0.4</v>
      </c>
      <c r="G2" s="3"/>
      <c r="H2" s="3"/>
      <c r="I2" s="3"/>
      <c r="J2" s="5">
        <f>ROUND(G2*D2,0)</f>
        <v>0</v>
      </c>
      <c r="K2" s="5">
        <f>ROUND((H2+I2)*D2,0)</f>
        <v>0</v>
      </c>
      <c r="L2" s="6"/>
      <c r="M2" s="7"/>
    </row>
    <row r="3" spans="1:13" ht="102">
      <c r="A3" s="3">
        <v>2</v>
      </c>
      <c r="B3" s="5" t="s">
        <v>171</v>
      </c>
      <c r="C3" s="3" t="s">
        <v>172</v>
      </c>
      <c r="D3" s="5">
        <v>9.8</v>
      </c>
      <c r="E3" s="3" t="s">
        <v>59</v>
      </c>
      <c r="F3" s="3">
        <v>0.4</v>
      </c>
      <c r="G3" s="3"/>
      <c r="H3" s="3"/>
      <c r="I3" s="3"/>
      <c r="J3" s="5">
        <f>ROUND(G3*D3,0)</f>
        <v>0</v>
      </c>
      <c r="K3" s="5">
        <f>ROUND((H3+I3)*D3,0)</f>
        <v>0</v>
      </c>
      <c r="L3" s="6"/>
      <c r="M3" s="7"/>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Árnyékolók beépítése</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175</v>
      </c>
      <c r="C2" s="3" t="s">
        <v>176</v>
      </c>
      <c r="D2" s="5">
        <v>295</v>
      </c>
      <c r="E2" s="3" t="s">
        <v>64</v>
      </c>
      <c r="F2" s="3">
        <v>0.05</v>
      </c>
      <c r="G2" s="3"/>
      <c r="H2" s="3"/>
      <c r="I2" s="3"/>
      <c r="J2" s="5">
        <f>ROUND(G2*D2,0)</f>
        <v>0</v>
      </c>
      <c r="K2" s="5">
        <f>ROUND((H2+I2)*D2,0)</f>
        <v>0</v>
      </c>
      <c r="L2" s="6" t="s">
        <v>177</v>
      </c>
      <c r="M2" s="7" t="s">
        <v>178</v>
      </c>
    </row>
    <row r="3" spans="1:13" ht="63.75">
      <c r="A3" s="3">
        <v>2</v>
      </c>
      <c r="B3" s="5" t="s">
        <v>179</v>
      </c>
      <c r="C3" s="3" t="s">
        <v>180</v>
      </c>
      <c r="D3" s="5">
        <v>11.9</v>
      </c>
      <c r="E3" s="3" t="s">
        <v>64</v>
      </c>
      <c r="F3" s="3">
        <v>0.02</v>
      </c>
      <c r="G3" s="3"/>
      <c r="H3" s="3"/>
      <c r="I3" s="3"/>
      <c r="J3" s="5">
        <f>ROUND(G3*D3,0)</f>
        <v>0</v>
      </c>
      <c r="K3" s="5">
        <f>ROUND((H3+I3)*D3,0)</f>
        <v>0</v>
      </c>
      <c r="L3" s="6" t="s">
        <v>181</v>
      </c>
      <c r="M3" s="7" t="s">
        <v>182</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Rögzítések, tömítések</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M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186</v>
      </c>
      <c r="C2" s="3" t="s">
        <v>187</v>
      </c>
      <c r="D2" s="5">
        <v>27</v>
      </c>
      <c r="E2" s="3" t="s">
        <v>77</v>
      </c>
      <c r="F2" s="3">
        <v>0</v>
      </c>
      <c r="G2" s="3"/>
      <c r="H2" s="3"/>
      <c r="I2" s="3"/>
      <c r="J2" s="5">
        <f>ROUND(G2*D2,0)</f>
        <v>0</v>
      </c>
      <c r="K2" s="5">
        <f>ROUND((H2+I2)*D2,0)</f>
        <v>0</v>
      </c>
      <c r="L2" s="6" t="s">
        <v>188</v>
      </c>
      <c r="M2" s="7" t="s">
        <v>189</v>
      </c>
    </row>
    <row r="3" spans="1:13" ht="51">
      <c r="A3" s="3">
        <v>2</v>
      </c>
      <c r="B3" s="5" t="s">
        <v>190</v>
      </c>
      <c r="C3" s="3" t="s">
        <v>191</v>
      </c>
      <c r="D3" s="5">
        <v>1</v>
      </c>
      <c r="E3" s="3" t="s">
        <v>77</v>
      </c>
      <c r="F3" s="3">
        <v>0.63</v>
      </c>
      <c r="G3" s="3"/>
      <c r="H3" s="3"/>
      <c r="I3" s="3"/>
      <c r="J3" s="5">
        <f>ROUND(G3*D3,0)</f>
        <v>0</v>
      </c>
      <c r="K3" s="5">
        <f>ROUND((H3+I3)*D3,0)</f>
        <v>0</v>
      </c>
      <c r="L3" s="6" t="s">
        <v>60</v>
      </c>
      <c r="M3" s="7" t="s">
        <v>192</v>
      </c>
    </row>
    <row r="4" spans="1:13" ht="25.5">
      <c r="A4" s="3">
        <v>3</v>
      </c>
      <c r="B4" s="5" t="s">
        <v>193</v>
      </c>
      <c r="C4" s="3" t="s">
        <v>194</v>
      </c>
      <c r="D4" s="5">
        <v>27</v>
      </c>
      <c r="E4" s="3" t="s">
        <v>77</v>
      </c>
      <c r="F4" s="3">
        <v>0</v>
      </c>
      <c r="G4" s="3"/>
      <c r="H4" s="3"/>
      <c r="I4" s="3"/>
      <c r="J4" s="5">
        <f>ROUND(G4*D4,0)</f>
        <v>0</v>
      </c>
      <c r="K4" s="5">
        <f>ROUND((H4+I4)*D4,0)</f>
        <v>0</v>
      </c>
      <c r="L4" s="6" t="s">
        <v>195</v>
      </c>
      <c r="M4" s="7" t="s">
        <v>196</v>
      </c>
    </row>
    <row r="5" spans="1:13" ht="89.25">
      <c r="A5" s="3">
        <v>4</v>
      </c>
      <c r="B5" s="5" t="s">
        <v>197</v>
      </c>
      <c r="C5" s="3" t="s">
        <v>198</v>
      </c>
      <c r="D5" s="5">
        <v>1</v>
      </c>
      <c r="E5" s="3" t="s">
        <v>77</v>
      </c>
      <c r="F5" s="3">
        <v>2.56</v>
      </c>
      <c r="G5" s="3"/>
      <c r="H5" s="3"/>
      <c r="I5" s="3"/>
      <c r="J5" s="5">
        <f>ROUND(G5*D5,0)</f>
        <v>0</v>
      </c>
      <c r="K5" s="5">
        <f>ROUND((H5+I5)*D5,0)</f>
        <v>0</v>
      </c>
      <c r="L5" s="6" t="s">
        <v>60</v>
      </c>
      <c r="M5" s="7" t="s">
        <v>199</v>
      </c>
    </row>
    <row r="6" spans="1:13" ht="38.25">
      <c r="A6" s="3">
        <v>5</v>
      </c>
      <c r="B6" s="5" t="s">
        <v>200</v>
      </c>
      <c r="C6" s="3" t="s">
        <v>201</v>
      </c>
      <c r="D6" s="5">
        <v>12</v>
      </c>
      <c r="E6" s="3" t="s">
        <v>64</v>
      </c>
      <c r="F6" s="3">
        <v>0</v>
      </c>
      <c r="G6" s="3"/>
      <c r="H6" s="3"/>
      <c r="I6" s="3"/>
      <c r="J6" s="5">
        <f>ROUND(G6*D6,0)</f>
        <v>0</v>
      </c>
      <c r="K6" s="5">
        <f>ROUND((H6+I6)*D6,0)</f>
        <v>0</v>
      </c>
      <c r="L6" s="6" t="s">
        <v>202</v>
      </c>
      <c r="M6" s="7" t="s">
        <v>203</v>
      </c>
    </row>
    <row r="7" spans="3:11" s="4" customFormat="1" ht="14.25">
      <c r="C7" s="4" t="s">
        <v>66</v>
      </c>
      <c r="J7" s="8">
        <f>ROUND(SUM(J2:J6),0)</f>
        <v>0</v>
      </c>
      <c r="K7" s="8">
        <f>ROUND(SUM(K2:K6),0)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Irtás, föld- és sziklamunka</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206</v>
      </c>
      <c r="C2" s="3" t="s">
        <v>207</v>
      </c>
      <c r="D2" s="5">
        <v>0.4</v>
      </c>
      <c r="E2" s="3" t="s">
        <v>77</v>
      </c>
      <c r="F2" s="3">
        <v>3.31</v>
      </c>
      <c r="G2" s="3"/>
      <c r="H2" s="3"/>
      <c r="I2" s="3"/>
      <c r="J2" s="5">
        <f>ROUND(G2*D2,0)</f>
        <v>0</v>
      </c>
      <c r="K2" s="5">
        <f>ROUND((H2+I2)*D2,0)</f>
        <v>0</v>
      </c>
      <c r="L2" s="6" t="s">
        <v>208</v>
      </c>
      <c r="M2" s="7" t="s">
        <v>209</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Síkalapozás</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212</v>
      </c>
      <c r="C2" s="3" t="s">
        <v>213</v>
      </c>
      <c r="D2" s="5">
        <v>8</v>
      </c>
      <c r="E2" s="3" t="s">
        <v>64</v>
      </c>
      <c r="F2" s="3">
        <v>1.15</v>
      </c>
      <c r="G2" s="3"/>
      <c r="H2" s="3"/>
      <c r="I2" s="3"/>
      <c r="J2" s="5">
        <f>ROUND(G2*D2,0)</f>
        <v>0</v>
      </c>
      <c r="K2" s="5">
        <f>ROUND((H2+I2)*D2,0)</f>
        <v>0</v>
      </c>
      <c r="L2" s="6" t="s">
        <v>214</v>
      </c>
      <c r="M2" s="7"/>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Mélyalapozás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5.5">
      <c r="A2" s="3">
        <v>1</v>
      </c>
      <c r="B2" s="5" t="s">
        <v>217</v>
      </c>
      <c r="C2" s="3" t="s">
        <v>218</v>
      </c>
      <c r="D2" s="5">
        <v>0.2</v>
      </c>
      <c r="E2" s="3" t="s">
        <v>77</v>
      </c>
      <c r="F2" s="3">
        <v>21.2</v>
      </c>
      <c r="G2" s="3"/>
      <c r="H2" s="3"/>
      <c r="I2" s="3"/>
      <c r="J2" s="5">
        <f>ROUND(G2*D2,0)</f>
        <v>0</v>
      </c>
      <c r="K2" s="5">
        <f>ROUND((H2+I2)*D2,0)</f>
        <v>0</v>
      </c>
      <c r="L2" s="6" t="s">
        <v>60</v>
      </c>
      <c r="M2" s="7" t="s">
        <v>219</v>
      </c>
    </row>
    <row r="3" spans="1:13" ht="25.5">
      <c r="A3" s="3">
        <v>2</v>
      </c>
      <c r="B3" s="5" t="s">
        <v>220</v>
      </c>
      <c r="C3" s="3" t="s">
        <v>221</v>
      </c>
      <c r="D3" s="5">
        <v>57.5</v>
      </c>
      <c r="E3" s="3" t="s">
        <v>59</v>
      </c>
      <c r="F3" s="3">
        <v>1.22</v>
      </c>
      <c r="G3" s="3"/>
      <c r="H3" s="3"/>
      <c r="I3" s="3"/>
      <c r="J3" s="5">
        <f>ROUND(G3*D3,0)</f>
        <v>0</v>
      </c>
      <c r="K3" s="5">
        <f>ROUND((H3+I3)*D3,0)</f>
        <v>0</v>
      </c>
      <c r="L3" s="6" t="s">
        <v>222</v>
      </c>
      <c r="M3" s="7" t="s">
        <v>223</v>
      </c>
    </row>
    <row r="4" spans="1:13" ht="25.5">
      <c r="A4" s="3">
        <v>3</v>
      </c>
      <c r="B4" s="5" t="s">
        <v>220</v>
      </c>
      <c r="C4" s="3" t="s">
        <v>221</v>
      </c>
      <c r="D4" s="5">
        <v>20.3</v>
      </c>
      <c r="E4" s="3" t="s">
        <v>59</v>
      </c>
      <c r="F4" s="3">
        <v>1.22</v>
      </c>
      <c r="G4" s="3"/>
      <c r="H4" s="3"/>
      <c r="I4" s="3"/>
      <c r="J4" s="5">
        <f>ROUND(G4*D4,0)</f>
        <v>0</v>
      </c>
      <c r="K4" s="5">
        <f>ROUND((H4+I4)*D4,0)</f>
        <v>0</v>
      </c>
      <c r="L4" s="6" t="s">
        <v>224</v>
      </c>
      <c r="M4" s="7" t="s">
        <v>223</v>
      </c>
    </row>
    <row r="5" spans="1:13" ht="102">
      <c r="A5" s="3">
        <v>4</v>
      </c>
      <c r="B5" s="5" t="s">
        <v>225</v>
      </c>
      <c r="C5" s="3" t="s">
        <v>226</v>
      </c>
      <c r="D5" s="5">
        <v>18.3</v>
      </c>
      <c r="E5" s="3" t="s">
        <v>59</v>
      </c>
      <c r="F5" s="3">
        <v>0.94</v>
      </c>
      <c r="G5" s="3"/>
      <c r="H5" s="3"/>
      <c r="I5" s="3"/>
      <c r="J5" s="5">
        <f>ROUND(G5*D5,0)</f>
        <v>0</v>
      </c>
      <c r="K5" s="5">
        <f>ROUND((H5+I5)*D5,0)</f>
        <v>0</v>
      </c>
      <c r="L5" s="6" t="s">
        <v>224</v>
      </c>
      <c r="M5" s="7" t="s">
        <v>227</v>
      </c>
    </row>
    <row r="6" spans="3:11" s="4" customFormat="1" ht="14.2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Helyszíni beton és vasbeton munkák</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9"/>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30</v>
      </c>
      <c r="B1" s="1" t="s">
        <v>31</v>
      </c>
      <c r="C1" s="2" t="s">
        <v>32</v>
      </c>
      <c r="D1" s="2" t="s">
        <v>33</v>
      </c>
    </row>
    <row r="2" spans="1:4" ht="12.75">
      <c r="A2" s="3">
        <v>1</v>
      </c>
      <c r="B2" s="3" t="s">
        <v>34</v>
      </c>
      <c r="C2" s="3">
        <f>ROUND(SUM('Munkanem összesítő'!$C$3:$C$14),0)</f>
        <v>0</v>
      </c>
      <c r="D2" s="3">
        <f>ROUND(SUM('Munkanem összesítő'!$D$3:$D$14),0)</f>
        <v>0</v>
      </c>
    </row>
    <row r="3" spans="1:4" ht="12.75">
      <c r="A3" s="3">
        <v>2</v>
      </c>
      <c r="B3" s="3" t="s">
        <v>35</v>
      </c>
      <c r="C3" s="3">
        <f>ROUND(SUM('Munkanem összesítő'!$C$17:$C$34),0)</f>
        <v>0</v>
      </c>
      <c r="D3" s="3">
        <f>ROUND(SUM('Munkanem összesítő'!$D$17:$D$34),0)</f>
        <v>0</v>
      </c>
    </row>
    <row r="4" spans="1:4" ht="12.75">
      <c r="A4" s="3">
        <v>3</v>
      </c>
      <c r="B4" s="3" t="s">
        <v>36</v>
      </c>
      <c r="C4" s="3">
        <f>ROUND(SUM('Munkanem összesítő'!$C$37:$C$44),0)</f>
        <v>0</v>
      </c>
      <c r="D4" s="3">
        <f>ROUND(SUM('Munkanem összesítő'!$D$37:$D$44),0)</f>
        <v>0</v>
      </c>
    </row>
    <row r="5" spans="1:4" ht="12.75">
      <c r="A5" s="3">
        <v>4</v>
      </c>
      <c r="B5" s="3" t="s">
        <v>37</v>
      </c>
      <c r="C5" s="3">
        <f>ROUND(SUM('Munkanem összesítő'!$C$47:$C$55),0)</f>
        <v>0</v>
      </c>
      <c r="D5" s="3">
        <f>ROUND(SUM('Munkanem összesítő'!$D$47:$D$55),0)</f>
        <v>0</v>
      </c>
    </row>
    <row r="6" spans="1:4" ht="12.75">
      <c r="A6" s="3">
        <v>5</v>
      </c>
      <c r="B6" s="3" t="s">
        <v>38</v>
      </c>
      <c r="C6" s="3">
        <f>ROUND(SUM('Munkanem összesítő'!$C$58:$C$61),0)</f>
        <v>0</v>
      </c>
      <c r="D6" s="3">
        <f>ROUND(SUM('Munkanem összesítő'!$D$58:$D$61),0)</f>
        <v>0</v>
      </c>
    </row>
    <row r="7" spans="1:4" ht="12.75">
      <c r="A7" s="3">
        <v>6</v>
      </c>
      <c r="B7" s="3" t="s">
        <v>39</v>
      </c>
      <c r="C7" s="3">
        <f>ROUND(SUM('Munkanem összesítő'!$C$64:$C$66),0)</f>
        <v>0</v>
      </c>
      <c r="D7" s="3">
        <f>ROUND(SUM('Munkanem összesítő'!$D$64:$D$66),0)</f>
        <v>0</v>
      </c>
    </row>
    <row r="8" spans="1:4" ht="12.75">
      <c r="A8" s="3">
        <v>7</v>
      </c>
      <c r="B8" s="3" t="s">
        <v>40</v>
      </c>
      <c r="C8" s="3">
        <f>ROUND(SUM('Munkanem összesítő'!$C$69:$C$74),0)</f>
        <v>0</v>
      </c>
      <c r="D8" s="3">
        <f>ROUND(SUM('Munkanem összesítő'!$D$69:$D$74),0)</f>
        <v>0</v>
      </c>
    </row>
    <row r="9" spans="2:4" s="4" customFormat="1" ht="14.25">
      <c r="B9" s="4" t="s">
        <v>41</v>
      </c>
      <c r="C9" s="4">
        <f>ROUND(SUM(C2:C8),0)</f>
        <v>0</v>
      </c>
      <c r="D9" s="4">
        <f>ROUND(SUM(D2:D8),0)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228</v>
      </c>
      <c r="C2" s="3" t="s">
        <v>229</v>
      </c>
      <c r="D2" s="5">
        <v>4.3</v>
      </c>
      <c r="E2" s="3" t="s">
        <v>77</v>
      </c>
      <c r="F2" s="3">
        <v>3.67</v>
      </c>
      <c r="G2" s="3"/>
      <c r="H2" s="3"/>
      <c r="I2" s="3"/>
      <c r="J2" s="5">
        <f>ROUND(G2*D2,0)</f>
        <v>0</v>
      </c>
      <c r="K2" s="5">
        <f>ROUND((H2+I2)*D2,0)</f>
        <v>0</v>
      </c>
      <c r="L2" s="6" t="s">
        <v>60</v>
      </c>
      <c r="M2" s="7" t="s">
        <v>230</v>
      </c>
    </row>
    <row r="3" spans="1:13" ht="63.75">
      <c r="A3" s="3">
        <v>2</v>
      </c>
      <c r="B3" s="5" t="s">
        <v>231</v>
      </c>
      <c r="C3" s="3" t="s">
        <v>232</v>
      </c>
      <c r="D3" s="5">
        <v>101.6</v>
      </c>
      <c r="E3" s="3" t="s">
        <v>59</v>
      </c>
      <c r="F3" s="3">
        <v>0.41</v>
      </c>
      <c r="G3" s="3"/>
      <c r="H3" s="3"/>
      <c r="I3" s="3"/>
      <c r="J3" s="5">
        <f>ROUND(G3*D3,0)</f>
        <v>0</v>
      </c>
      <c r="K3" s="5">
        <f>ROUND((H3+I3)*D3,0)</f>
        <v>0</v>
      </c>
      <c r="L3" s="6" t="s">
        <v>60</v>
      </c>
      <c r="M3" s="7" t="s">
        <v>233</v>
      </c>
    </row>
    <row r="4" spans="1:13" ht="25.5">
      <c r="A4" s="3">
        <v>3</v>
      </c>
      <c r="B4" s="5" t="s">
        <v>234</v>
      </c>
      <c r="C4" s="3" t="s">
        <v>235</v>
      </c>
      <c r="D4" s="5">
        <v>3.9</v>
      </c>
      <c r="E4" s="3" t="s">
        <v>77</v>
      </c>
      <c r="F4" s="3">
        <v>6.9</v>
      </c>
      <c r="G4" s="3"/>
      <c r="H4" s="3"/>
      <c r="I4" s="3"/>
      <c r="J4" s="5">
        <f>ROUND(G4*D4,0)</f>
        <v>0</v>
      </c>
      <c r="K4" s="5">
        <f>ROUND((H4+I4)*D4,0)</f>
        <v>0</v>
      </c>
      <c r="L4" s="6" t="s">
        <v>60</v>
      </c>
      <c r="M4" s="7" t="s">
        <v>236</v>
      </c>
    </row>
    <row r="5" spans="1:13" ht="25.5">
      <c r="A5" s="3">
        <v>4</v>
      </c>
      <c r="B5" s="5" t="s">
        <v>237</v>
      </c>
      <c r="C5" s="3" t="s">
        <v>238</v>
      </c>
      <c r="D5" s="5">
        <v>1.5</v>
      </c>
      <c r="E5" s="3" t="s">
        <v>59</v>
      </c>
      <c r="F5" s="3">
        <v>1.55</v>
      </c>
      <c r="G5" s="3"/>
      <c r="H5" s="3"/>
      <c r="I5" s="3"/>
      <c r="J5" s="5">
        <f>ROUND(G5*D5,0)</f>
        <v>0</v>
      </c>
      <c r="K5" s="5">
        <f>ROUND((H5+I5)*D5,0)</f>
        <v>0</v>
      </c>
      <c r="L5" s="6" t="s">
        <v>60</v>
      </c>
      <c r="M5" s="7" t="s">
        <v>239</v>
      </c>
    </row>
    <row r="6" spans="3:11" s="4" customFormat="1" ht="14.2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Falazás és egyéb kőműves munkák</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242</v>
      </c>
      <c r="C2" s="3" t="s">
        <v>243</v>
      </c>
      <c r="D2" s="5">
        <v>42</v>
      </c>
      <c r="E2" s="3" t="s">
        <v>59</v>
      </c>
      <c r="F2" s="3">
        <v>0.81</v>
      </c>
      <c r="G2" s="3"/>
      <c r="H2" s="3"/>
      <c r="I2" s="3"/>
      <c r="J2" s="5">
        <f>ROUND(G2*D2,0)</f>
        <v>0</v>
      </c>
      <c r="K2" s="5">
        <f>ROUND((H2+I2)*D2,0)</f>
        <v>0</v>
      </c>
      <c r="L2" s="6" t="s">
        <v>244</v>
      </c>
      <c r="M2" s="7" t="s">
        <v>245</v>
      </c>
    </row>
    <row r="3" spans="1:13" ht="38.25">
      <c r="A3" s="3">
        <v>2</v>
      </c>
      <c r="B3" s="5" t="s">
        <v>246</v>
      </c>
      <c r="C3" s="3" t="s">
        <v>247</v>
      </c>
      <c r="D3" s="5">
        <v>329.5</v>
      </c>
      <c r="E3" s="3" t="s">
        <v>59</v>
      </c>
      <c r="F3" s="3">
        <v>0.22</v>
      </c>
      <c r="G3" s="3"/>
      <c r="H3" s="3"/>
      <c r="I3" s="3"/>
      <c r="J3" s="5">
        <f>ROUND(G3*D3,0)</f>
        <v>0</v>
      </c>
      <c r="K3" s="5">
        <f>ROUND((H3+I3)*D3,0)</f>
        <v>0</v>
      </c>
      <c r="L3" s="6" t="s">
        <v>60</v>
      </c>
      <c r="M3" s="7" t="s">
        <v>248</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és könnyű épületszerkezetek szerelése</oddHeader>
    <oddFooter>&amp;C&amp;F</oddFooter>
  </headerFooter>
</worksheet>
</file>

<file path=xl/worksheets/sheet22.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249</v>
      </c>
      <c r="C2" s="3" t="s">
        <v>250</v>
      </c>
      <c r="D2" s="5">
        <v>184</v>
      </c>
      <c r="E2" s="3" t="s">
        <v>59</v>
      </c>
      <c r="F2" s="3">
        <v>0.2</v>
      </c>
      <c r="G2" s="3"/>
      <c r="H2" s="3"/>
      <c r="I2" s="3"/>
      <c r="J2" s="5">
        <f>ROUND(G2*D2,0)</f>
        <v>0</v>
      </c>
      <c r="K2" s="5">
        <f>ROUND((H2+I2)*D2,0)</f>
        <v>0</v>
      </c>
      <c r="L2" s="6" t="s">
        <v>251</v>
      </c>
      <c r="M2" s="7" t="s">
        <v>252</v>
      </c>
    </row>
    <row r="3" spans="1:13" ht="25.5">
      <c r="A3" s="3">
        <v>2</v>
      </c>
      <c r="B3" s="5" t="s">
        <v>253</v>
      </c>
      <c r="C3" s="3" t="s">
        <v>254</v>
      </c>
      <c r="D3" s="5">
        <v>261.9</v>
      </c>
      <c r="E3" s="3" t="s">
        <v>59</v>
      </c>
      <c r="F3" s="3">
        <v>0.28</v>
      </c>
      <c r="G3" s="3"/>
      <c r="H3" s="3"/>
      <c r="I3" s="3"/>
      <c r="J3" s="5">
        <f>ROUND(G3*D3,0)</f>
        <v>0</v>
      </c>
      <c r="K3" s="5">
        <f>ROUND((H3+I3)*D3,0)</f>
        <v>0</v>
      </c>
      <c r="L3" s="6" t="s">
        <v>83</v>
      </c>
      <c r="M3" s="7" t="s">
        <v>255</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23.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258</v>
      </c>
      <c r="C2" s="3" t="s">
        <v>259</v>
      </c>
      <c r="D2" s="5">
        <v>15</v>
      </c>
      <c r="E2" s="3" t="s">
        <v>59</v>
      </c>
      <c r="F2" s="3">
        <v>0.31</v>
      </c>
      <c r="G2" s="3"/>
      <c r="H2" s="3"/>
      <c r="I2" s="3"/>
      <c r="J2" s="5">
        <f>ROUND(G2*D2,0)</f>
        <v>0</v>
      </c>
      <c r="K2" s="5">
        <f>ROUND((H2+I2)*D2,0)</f>
        <v>0</v>
      </c>
      <c r="L2" s="6" t="s">
        <v>60</v>
      </c>
      <c r="M2" s="7" t="s">
        <v>260</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24.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5.5">
      <c r="A2" s="3">
        <v>1</v>
      </c>
      <c r="B2" s="5" t="s">
        <v>263</v>
      </c>
      <c r="C2" s="3" t="s">
        <v>264</v>
      </c>
      <c r="D2" s="5">
        <v>12.8</v>
      </c>
      <c r="E2" s="3" t="s">
        <v>59</v>
      </c>
      <c r="F2" s="3">
        <v>0.28</v>
      </c>
      <c r="G2" s="3"/>
      <c r="H2" s="3"/>
      <c r="I2" s="3"/>
      <c r="J2" s="5">
        <f>ROUND(G2*D2,0)</f>
        <v>0</v>
      </c>
      <c r="K2" s="5">
        <f>ROUND((H2+I2)*D2,0)</f>
        <v>0</v>
      </c>
      <c r="L2" s="6" t="s">
        <v>60</v>
      </c>
      <c r="M2" s="7" t="s">
        <v>265</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Tetőfedés</oddHeader>
    <oddFooter>&amp;C&amp;F</oddFooter>
  </headerFooter>
</worksheet>
</file>

<file path=xl/worksheets/sheet25.xml><?xml version="1.0" encoding="utf-8"?>
<worksheet xmlns="http://schemas.openxmlformats.org/spreadsheetml/2006/main" xmlns:r="http://schemas.openxmlformats.org/officeDocument/2006/relationships">
  <sheetPr>
    <outlinePr summaryBelow="0" summaryRight="0"/>
  </sheetPr>
  <dimension ref="A1:M9"/>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266</v>
      </c>
      <c r="C2" s="3" t="s">
        <v>267</v>
      </c>
      <c r="D2" s="5">
        <v>247</v>
      </c>
      <c r="E2" s="3" t="s">
        <v>59</v>
      </c>
      <c r="F2" s="3">
        <v>0.44</v>
      </c>
      <c r="G2" s="3"/>
      <c r="H2" s="3"/>
      <c r="I2" s="3"/>
      <c r="J2" s="5">
        <f aca="true" t="shared" si="0" ref="J2:J8">ROUND(G2*D2,0)</f>
        <v>0</v>
      </c>
      <c r="K2" s="5">
        <f aca="true" t="shared" si="1" ref="K2:K8">ROUND((H2+I2)*D2,0)</f>
        <v>0</v>
      </c>
      <c r="L2" s="6" t="s">
        <v>60</v>
      </c>
      <c r="M2" s="7" t="s">
        <v>268</v>
      </c>
    </row>
    <row r="3" spans="1:13" ht="38.25">
      <c r="A3" s="3">
        <v>2</v>
      </c>
      <c r="B3" s="5" t="s">
        <v>269</v>
      </c>
      <c r="C3" s="3" t="s">
        <v>270</v>
      </c>
      <c r="D3" s="5">
        <v>85</v>
      </c>
      <c r="E3" s="3" t="s">
        <v>59</v>
      </c>
      <c r="F3" s="3">
        <v>0.72</v>
      </c>
      <c r="G3" s="3"/>
      <c r="H3" s="3"/>
      <c r="I3" s="3"/>
      <c r="J3" s="5">
        <f t="shared" si="0"/>
        <v>0</v>
      </c>
      <c r="K3" s="5">
        <f t="shared" si="1"/>
        <v>0</v>
      </c>
      <c r="L3" s="6" t="s">
        <v>251</v>
      </c>
      <c r="M3" s="7" t="s">
        <v>271</v>
      </c>
    </row>
    <row r="4" spans="1:13" ht="38.25">
      <c r="A4" s="3">
        <v>3</v>
      </c>
      <c r="B4" s="5" t="s">
        <v>272</v>
      </c>
      <c r="C4" s="3" t="s">
        <v>273</v>
      </c>
      <c r="D4" s="5">
        <v>167</v>
      </c>
      <c r="E4" s="3" t="s">
        <v>93</v>
      </c>
      <c r="F4" s="3">
        <v>0.33</v>
      </c>
      <c r="G4" s="3"/>
      <c r="H4" s="3"/>
      <c r="I4" s="3"/>
      <c r="J4" s="5">
        <f t="shared" si="0"/>
        <v>0</v>
      </c>
      <c r="K4" s="5">
        <f t="shared" si="1"/>
        <v>0</v>
      </c>
      <c r="L4" s="6" t="s">
        <v>251</v>
      </c>
      <c r="M4" s="7" t="s">
        <v>274</v>
      </c>
    </row>
    <row r="5" spans="1:13" ht="51">
      <c r="A5" s="3">
        <v>4</v>
      </c>
      <c r="B5" s="5" t="s">
        <v>275</v>
      </c>
      <c r="C5" s="3" t="s">
        <v>276</v>
      </c>
      <c r="D5" s="5">
        <v>20.5</v>
      </c>
      <c r="E5" s="3" t="s">
        <v>59</v>
      </c>
      <c r="F5" s="3">
        <v>0.32</v>
      </c>
      <c r="G5" s="3"/>
      <c r="H5" s="3"/>
      <c r="I5" s="3"/>
      <c r="J5" s="5">
        <f t="shared" si="0"/>
        <v>0</v>
      </c>
      <c r="K5" s="5">
        <f t="shared" si="1"/>
        <v>0</v>
      </c>
      <c r="L5" s="6" t="s">
        <v>60</v>
      </c>
      <c r="M5" s="7" t="s">
        <v>277</v>
      </c>
    </row>
    <row r="6" spans="1:13" ht="25.5">
      <c r="A6" s="3">
        <v>5</v>
      </c>
      <c r="B6" s="5" t="s">
        <v>278</v>
      </c>
      <c r="C6" s="3" t="s">
        <v>279</v>
      </c>
      <c r="D6" s="5">
        <v>18.3</v>
      </c>
      <c r="E6" s="3" t="s">
        <v>93</v>
      </c>
      <c r="F6" s="3">
        <v>0.02</v>
      </c>
      <c r="G6" s="3"/>
      <c r="H6" s="3"/>
      <c r="I6" s="3"/>
      <c r="J6" s="5">
        <f t="shared" si="0"/>
        <v>0</v>
      </c>
      <c r="K6" s="5">
        <f t="shared" si="1"/>
        <v>0</v>
      </c>
      <c r="L6" s="6" t="s">
        <v>60</v>
      </c>
      <c r="M6" s="7" t="s">
        <v>280</v>
      </c>
    </row>
    <row r="7" spans="1:13" ht="140.25">
      <c r="A7" s="3">
        <v>6</v>
      </c>
      <c r="B7" s="5" t="s">
        <v>281</v>
      </c>
      <c r="C7" s="3" t="s">
        <v>282</v>
      </c>
      <c r="D7" s="5">
        <v>4.3</v>
      </c>
      <c r="E7" s="3" t="s">
        <v>93</v>
      </c>
      <c r="F7" s="3">
        <v>0.94</v>
      </c>
      <c r="G7" s="3"/>
      <c r="H7" s="3"/>
      <c r="I7" s="3"/>
      <c r="J7" s="5">
        <f t="shared" si="0"/>
        <v>0</v>
      </c>
      <c r="K7" s="5">
        <f t="shared" si="1"/>
        <v>0</v>
      </c>
      <c r="L7" s="6" t="s">
        <v>283</v>
      </c>
      <c r="M7" s="7" t="s">
        <v>284</v>
      </c>
    </row>
    <row r="8" spans="1:13" ht="127.5">
      <c r="A8" s="3">
        <v>7</v>
      </c>
      <c r="B8" s="5" t="s">
        <v>285</v>
      </c>
      <c r="C8" s="3" t="s">
        <v>286</v>
      </c>
      <c r="D8" s="5">
        <v>13.3</v>
      </c>
      <c r="E8" s="3" t="s">
        <v>93</v>
      </c>
      <c r="F8" s="3">
        <v>0.42</v>
      </c>
      <c r="G8" s="3"/>
      <c r="H8" s="3"/>
      <c r="I8" s="3"/>
      <c r="J8" s="5">
        <f t="shared" si="0"/>
        <v>0</v>
      </c>
      <c r="K8" s="5">
        <f t="shared" si="1"/>
        <v>0</v>
      </c>
      <c r="L8" s="6" t="s">
        <v>287</v>
      </c>
      <c r="M8" s="7" t="s">
        <v>288</v>
      </c>
    </row>
    <row r="9" spans="3:11" s="4" customFormat="1" ht="14.25">
      <c r="C9" s="4" t="s">
        <v>66</v>
      </c>
      <c r="J9" s="8">
        <f>ROUND(SUM(J2:J8),0)</f>
        <v>0</v>
      </c>
      <c r="K9" s="8">
        <f>ROUND(SUM(K2:K8),0)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Hideg- és melegburkolatok készítése, aljzat előkészítés</oddHeader>
    <oddFooter>&amp;C&amp;F</oddFooter>
  </headerFooter>
</worksheet>
</file>

<file path=xl/worksheets/sheet26.xml><?xml version="1.0" encoding="utf-8"?>
<worksheet xmlns="http://schemas.openxmlformats.org/spreadsheetml/2006/main" xmlns:r="http://schemas.openxmlformats.org/officeDocument/2006/relationships">
  <sheetPr>
    <outlinePr summaryBelow="0" summaryRight="0"/>
  </sheetPr>
  <dimension ref="A1:M7"/>
  <sheetViews>
    <sheetView tabSelected="1" zoomScalePageLayoutView="0" workbookViewId="0" topLeftCell="A1">
      <selection activeCell="F9" sqref="F9"/>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289</v>
      </c>
      <c r="C2" s="3" t="s">
        <v>290</v>
      </c>
      <c r="D2" s="5">
        <v>62.2</v>
      </c>
      <c r="E2" s="3" t="s">
        <v>93</v>
      </c>
      <c r="F2" s="3">
        <v>0.24</v>
      </c>
      <c r="G2" s="3"/>
      <c r="H2" s="3"/>
      <c r="I2" s="3"/>
      <c r="J2" s="5">
        <f>ROUND(G2*D2,0)</f>
        <v>0</v>
      </c>
      <c r="K2" s="5">
        <f>ROUND((H2+I2)*D2,0)</f>
        <v>0</v>
      </c>
      <c r="L2" s="6" t="s">
        <v>291</v>
      </c>
      <c r="M2" s="7" t="s">
        <v>292</v>
      </c>
    </row>
    <row r="3" spans="1:13" ht="38.25">
      <c r="A3" s="3">
        <v>2</v>
      </c>
      <c r="B3" s="5" t="s">
        <v>293</v>
      </c>
      <c r="C3" s="3" t="s">
        <v>294</v>
      </c>
      <c r="D3" s="5">
        <v>20.4</v>
      </c>
      <c r="E3" s="3" t="s">
        <v>93</v>
      </c>
      <c r="F3" s="3">
        <v>0.24</v>
      </c>
      <c r="G3" s="3"/>
      <c r="H3" s="3"/>
      <c r="I3" s="3"/>
      <c r="J3" s="5">
        <f>ROUND(G3*D3,0)</f>
        <v>0</v>
      </c>
      <c r="K3" s="5">
        <f>ROUND((H3+I3)*D3,0)</f>
        <v>0</v>
      </c>
      <c r="L3" s="6" t="s">
        <v>291</v>
      </c>
      <c r="M3" s="7" t="s">
        <v>295</v>
      </c>
    </row>
    <row r="4" spans="1:13" ht="25.5">
      <c r="A4" s="3">
        <v>3</v>
      </c>
      <c r="B4" s="5" t="s">
        <v>296</v>
      </c>
      <c r="C4" s="3" t="s">
        <v>297</v>
      </c>
      <c r="D4" s="5">
        <v>35.8</v>
      </c>
      <c r="E4" s="3" t="s">
        <v>93</v>
      </c>
      <c r="F4" s="3">
        <v>0.49</v>
      </c>
      <c r="G4" s="3"/>
      <c r="H4" s="3"/>
      <c r="I4" s="3"/>
      <c r="J4" s="5">
        <f>ROUND(G4*D4,0)</f>
        <v>0</v>
      </c>
      <c r="K4" s="5">
        <f>ROUND((H4+I4)*D4,0)</f>
        <v>0</v>
      </c>
      <c r="L4" s="6" t="s">
        <v>60</v>
      </c>
      <c r="M4" s="7" t="s">
        <v>298</v>
      </c>
    </row>
    <row r="5" spans="1:13" ht="25.5">
      <c r="A5" s="3">
        <v>4</v>
      </c>
      <c r="B5" s="5" t="s">
        <v>299</v>
      </c>
      <c r="C5" s="3" t="s">
        <v>300</v>
      </c>
      <c r="D5" s="5">
        <v>27</v>
      </c>
      <c r="E5" s="3" t="s">
        <v>93</v>
      </c>
      <c r="F5" s="3">
        <v>0.32</v>
      </c>
      <c r="G5" s="3"/>
      <c r="H5" s="3"/>
      <c r="I5" s="3"/>
      <c r="J5" s="5">
        <f>ROUND(G5*D5,0)</f>
        <v>0</v>
      </c>
      <c r="K5" s="5">
        <f>ROUND((H5+I5)*D5,0)</f>
        <v>0</v>
      </c>
      <c r="L5" s="6" t="s">
        <v>60</v>
      </c>
      <c r="M5" s="7" t="s">
        <v>301</v>
      </c>
    </row>
    <row r="6" spans="1:11" s="4" customFormat="1" ht="38.25">
      <c r="A6" s="4">
        <v>5</v>
      </c>
      <c r="B6" s="4" t="s">
        <v>644</v>
      </c>
      <c r="C6" s="23" t="s">
        <v>645</v>
      </c>
      <c r="D6" s="24">
        <v>458</v>
      </c>
      <c r="E6" s="24" t="s">
        <v>59</v>
      </c>
      <c r="J6" s="8">
        <f>ROUND(SUM(J2:J5),0)</f>
        <v>0</v>
      </c>
      <c r="K6" s="8">
        <f>ROUND(SUM(K2:K5),0)</f>
        <v>0</v>
      </c>
    </row>
    <row r="7" ht="12.75">
      <c r="C7" t="s">
        <v>66</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Bádogozás</oddHeader>
    <oddFooter>&amp;C&amp;F</oddFooter>
  </headerFooter>
</worksheet>
</file>

<file path=xl/worksheets/sheet27.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5.5">
      <c r="A2" s="3">
        <v>1</v>
      </c>
      <c r="B2" s="5" t="s">
        <v>302</v>
      </c>
      <c r="C2" s="3" t="s">
        <v>303</v>
      </c>
      <c r="D2" s="5">
        <v>39.8</v>
      </c>
      <c r="E2" s="3" t="s">
        <v>304</v>
      </c>
      <c r="F2" s="3">
        <v>0.55</v>
      </c>
      <c r="G2" s="3"/>
      <c r="H2" s="3"/>
      <c r="I2" s="3"/>
      <c r="J2" s="5">
        <f>ROUND(G2*D2,0)</f>
        <v>0</v>
      </c>
      <c r="K2" s="5">
        <f>ROUND((H2+I2)*D2,0)</f>
        <v>0</v>
      </c>
      <c r="L2" s="6" t="s">
        <v>60</v>
      </c>
      <c r="M2" s="7" t="s">
        <v>305</v>
      </c>
    </row>
    <row r="3" spans="1:13" ht="38.25">
      <c r="A3" s="3">
        <v>2</v>
      </c>
      <c r="B3" s="5" t="s">
        <v>306</v>
      </c>
      <c r="C3" s="3" t="s">
        <v>307</v>
      </c>
      <c r="D3" s="5">
        <v>5.8</v>
      </c>
      <c r="E3" s="3" t="s">
        <v>304</v>
      </c>
      <c r="F3" s="3">
        <v>0.35</v>
      </c>
      <c r="G3" s="3"/>
      <c r="H3" s="3"/>
      <c r="I3" s="3"/>
      <c r="J3" s="5">
        <f>ROUND(G3*D3,0)</f>
        <v>0</v>
      </c>
      <c r="K3" s="5">
        <f>ROUND((H3+I3)*D3,0)</f>
        <v>0</v>
      </c>
      <c r="L3" s="6" t="s">
        <v>60</v>
      </c>
      <c r="M3" s="7" t="s">
        <v>308</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 és műanyag szerkezet elhelyezése</oddHeader>
    <oddFooter>&amp;C&amp;F</oddFooter>
  </headerFooter>
</worksheet>
</file>

<file path=xl/worksheets/sheet2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5.5">
      <c r="A2" s="3">
        <v>1</v>
      </c>
      <c r="B2" s="5" t="s">
        <v>309</v>
      </c>
      <c r="C2" s="3" t="s">
        <v>310</v>
      </c>
      <c r="D2" s="5">
        <v>4</v>
      </c>
      <c r="E2" s="3" t="s">
        <v>93</v>
      </c>
      <c r="F2" s="3">
        <v>0.16</v>
      </c>
      <c r="G2" s="3"/>
      <c r="H2" s="3"/>
      <c r="I2" s="3"/>
      <c r="J2" s="5">
        <f>ROUND(G2*D2,0)</f>
        <v>0</v>
      </c>
      <c r="K2" s="5">
        <f>ROUND((H2+I2)*D2,0)</f>
        <v>0</v>
      </c>
      <c r="L2" s="6" t="s">
        <v>60</v>
      </c>
      <c r="M2" s="7" t="s">
        <v>311</v>
      </c>
    </row>
    <row r="3" spans="1:13" ht="38.25">
      <c r="A3" s="3">
        <v>2</v>
      </c>
      <c r="B3" s="5" t="s">
        <v>312</v>
      </c>
      <c r="C3" s="3" t="s">
        <v>330</v>
      </c>
      <c r="D3" s="5">
        <v>0.1</v>
      </c>
      <c r="E3" s="3" t="s">
        <v>331</v>
      </c>
      <c r="F3" s="3">
        <v>6.2</v>
      </c>
      <c r="G3" s="3"/>
      <c r="H3" s="3"/>
      <c r="I3" s="3"/>
      <c r="J3" s="5">
        <f>ROUND(G3*D3,0)</f>
        <v>0</v>
      </c>
      <c r="K3" s="5">
        <f>ROUND((H3+I3)*D3,0)</f>
        <v>0</v>
      </c>
      <c r="L3" s="6"/>
      <c r="M3" s="7"/>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nyílászáró és épületlakatos szerkezet elhelyezése</oddHeader>
    <oddFooter>&amp;C&amp;F</oddFooter>
  </headerFooter>
</worksheet>
</file>

<file path=xl/worksheets/sheet29.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332</v>
      </c>
      <c r="C2" s="3" t="s">
        <v>333</v>
      </c>
      <c r="D2" s="5">
        <v>215.5</v>
      </c>
      <c r="E2" s="3" t="s">
        <v>59</v>
      </c>
      <c r="F2" s="3">
        <v>0.28</v>
      </c>
      <c r="G2" s="3"/>
      <c r="H2" s="3"/>
      <c r="I2" s="3"/>
      <c r="J2" s="5">
        <f>ROUND(G2*D2,0)</f>
        <v>0</v>
      </c>
      <c r="K2" s="5">
        <f>ROUND((H2+I2)*D2,0)</f>
        <v>0</v>
      </c>
      <c r="L2" s="6" t="s">
        <v>60</v>
      </c>
      <c r="M2" s="7" t="s">
        <v>334</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D75"/>
  <sheetViews>
    <sheetView zoomScalePageLayoutView="0" workbookViewId="0" topLeftCell="A7">
      <selection activeCell="D16" sqref="D16"/>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30</v>
      </c>
      <c r="B1" s="1" t="s">
        <v>42</v>
      </c>
      <c r="C1" s="2" t="s">
        <v>32</v>
      </c>
      <c r="D1" s="2" t="s">
        <v>33</v>
      </c>
    </row>
    <row r="2" spans="1:2" ht="12.75">
      <c r="A2" s="22" t="s">
        <v>34</v>
      </c>
      <c r="B2" s="22"/>
    </row>
    <row r="3" spans="1:4" s="6" customFormat="1" ht="12.75">
      <c r="A3" s="3" t="s">
        <v>43</v>
      </c>
      <c r="B3" s="3" t="s">
        <v>44</v>
      </c>
      <c r="C3" s="3">
        <f>'1 - 15'!J4</f>
        <v>0</v>
      </c>
      <c r="D3" s="3">
        <f>'1 - 15'!K4</f>
        <v>0</v>
      </c>
    </row>
    <row r="4" spans="1:4" s="6" customFormat="1" ht="25.5">
      <c r="A4" s="3" t="s">
        <v>67</v>
      </c>
      <c r="B4" s="3" t="s">
        <v>68</v>
      </c>
      <c r="C4" s="3">
        <f>'1 - 32'!J3</f>
        <v>0</v>
      </c>
      <c r="D4" s="3">
        <f>'1 - 32'!K3</f>
        <v>0</v>
      </c>
    </row>
    <row r="5" spans="1:4" s="6" customFormat="1" ht="12.75">
      <c r="A5" s="3" t="s">
        <v>73</v>
      </c>
      <c r="B5" s="3" t="s">
        <v>74</v>
      </c>
      <c r="C5" s="3">
        <f>'1 - 33'!J3</f>
        <v>0</v>
      </c>
      <c r="D5" s="3">
        <f>'1 - 33'!K3</f>
        <v>0</v>
      </c>
    </row>
    <row r="6" spans="1:4" s="6" customFormat="1" ht="12.75">
      <c r="A6" s="3" t="s">
        <v>79</v>
      </c>
      <c r="B6" s="3" t="s">
        <v>80</v>
      </c>
      <c r="C6" s="3">
        <f>'1 - 36'!J7</f>
        <v>0</v>
      </c>
      <c r="D6" s="3">
        <f>'1 - 36'!K7</f>
        <v>0</v>
      </c>
    </row>
    <row r="7" spans="1:4" s="6" customFormat="1" ht="25.5">
      <c r="A7" s="3" t="s">
        <v>99</v>
      </c>
      <c r="B7" s="3" t="s">
        <v>100</v>
      </c>
      <c r="C7" s="3">
        <f>'1 - 42'!J4</f>
        <v>0</v>
      </c>
      <c r="D7" s="3">
        <f>'1 - 42'!K4</f>
        <v>0</v>
      </c>
    </row>
    <row r="8" spans="1:4" s="6" customFormat="1" ht="12.75">
      <c r="A8" s="3" t="s">
        <v>105</v>
      </c>
      <c r="B8" s="3" t="s">
        <v>106</v>
      </c>
      <c r="C8" s="3">
        <f>'1 - 43'!J3</f>
        <v>0</v>
      </c>
      <c r="D8" s="3">
        <f>'1 - 43'!K3</f>
        <v>0</v>
      </c>
    </row>
    <row r="9" spans="1:4" s="6" customFormat="1" ht="12.75">
      <c r="A9" s="3" t="s">
        <v>110</v>
      </c>
      <c r="B9" s="3" t="s">
        <v>111</v>
      </c>
      <c r="C9" s="3">
        <f>'1 - 44'!J10</f>
        <v>0</v>
      </c>
      <c r="D9" s="3">
        <f>'1 - 44'!K10</f>
        <v>0</v>
      </c>
    </row>
    <row r="10" spans="1:4" s="6" customFormat="1" ht="25.5">
      <c r="A10" s="3" t="s">
        <v>118</v>
      </c>
      <c r="B10" s="3" t="s">
        <v>119</v>
      </c>
      <c r="C10" s="3">
        <f>'1 - 45'!J5</f>
        <v>0</v>
      </c>
      <c r="D10" s="3">
        <f>'1 - 45'!K5</f>
        <v>0</v>
      </c>
    </row>
    <row r="11" spans="1:4" s="6" customFormat="1" ht="12.75">
      <c r="A11" s="3" t="s">
        <v>130</v>
      </c>
      <c r="B11" s="3" t="s">
        <v>131</v>
      </c>
      <c r="C11" s="3">
        <f>'1 - 47'!J5</f>
        <v>0</v>
      </c>
      <c r="D11" s="3">
        <f>'1 - 47'!K5</f>
        <v>0</v>
      </c>
    </row>
    <row r="12" spans="1:4" s="6" customFormat="1" ht="12.75">
      <c r="A12" s="3" t="s">
        <v>143</v>
      </c>
      <c r="B12" s="3" t="s">
        <v>144</v>
      </c>
      <c r="C12" s="3">
        <f>'1 - 48'!J9</f>
        <v>0</v>
      </c>
      <c r="D12" s="3">
        <f>'1 - 48'!K9</f>
        <v>0</v>
      </c>
    </row>
    <row r="13" spans="1:4" s="6" customFormat="1" ht="12.75">
      <c r="A13" s="3" t="s">
        <v>167</v>
      </c>
      <c r="B13" s="3" t="s">
        <v>168</v>
      </c>
      <c r="C13" s="3">
        <f>'1 - 49'!J4</f>
        <v>0</v>
      </c>
      <c r="D13" s="3">
        <f>'1 - 49'!K4</f>
        <v>0</v>
      </c>
    </row>
    <row r="14" spans="1:4" s="6" customFormat="1" ht="12.75">
      <c r="A14" s="3" t="s">
        <v>173</v>
      </c>
      <c r="B14" s="3" t="s">
        <v>174</v>
      </c>
      <c r="C14" s="3">
        <f>'1 - 88'!J4</f>
        <v>0</v>
      </c>
      <c r="D14" s="3">
        <f>'1 - 88'!K4</f>
        <v>0</v>
      </c>
    </row>
    <row r="15" spans="2:4" s="4" customFormat="1" ht="28.5">
      <c r="B15" s="4" t="s">
        <v>183</v>
      </c>
      <c r="C15" s="4">
        <f>SUM(C3:C14)</f>
        <v>0</v>
      </c>
      <c r="D15" s="4">
        <f>SUM(D3:D14)</f>
        <v>0</v>
      </c>
    </row>
    <row r="16" spans="1:2" ht="12.75">
      <c r="A16" s="22" t="s">
        <v>35</v>
      </c>
      <c r="B16" s="22"/>
    </row>
    <row r="17" spans="1:4" s="6" customFormat="1" ht="12.75">
      <c r="A17" s="3" t="s">
        <v>184</v>
      </c>
      <c r="B17" s="3" t="s">
        <v>185</v>
      </c>
      <c r="C17" s="3">
        <f>'2 - 21'!J7</f>
        <v>0</v>
      </c>
      <c r="D17" s="3">
        <f>'2 - 21'!K7</f>
        <v>0</v>
      </c>
    </row>
    <row r="18" spans="1:4" s="6" customFormat="1" ht="12.75">
      <c r="A18" s="3" t="s">
        <v>204</v>
      </c>
      <c r="B18" s="3" t="s">
        <v>205</v>
      </c>
      <c r="C18" s="3">
        <f>'2 - 23'!J3</f>
        <v>0</v>
      </c>
      <c r="D18" s="3">
        <f>'2 - 23'!K3</f>
        <v>0</v>
      </c>
    </row>
    <row r="19" spans="1:4" s="6" customFormat="1" ht="12.75">
      <c r="A19" s="3" t="s">
        <v>210</v>
      </c>
      <c r="B19" s="3" t="s">
        <v>211</v>
      </c>
      <c r="C19" s="3">
        <f>'2 - 24'!J3</f>
        <v>0</v>
      </c>
      <c r="D19" s="3">
        <f>'2 - 24'!K3</f>
        <v>0</v>
      </c>
    </row>
    <row r="20" spans="1:4" s="6" customFormat="1" ht="12.75">
      <c r="A20" s="3" t="s">
        <v>215</v>
      </c>
      <c r="B20" s="3" t="s">
        <v>216</v>
      </c>
      <c r="C20" s="3">
        <f>'2 - 31'!J6</f>
        <v>0</v>
      </c>
      <c r="D20" s="3">
        <f>'2 - 31'!K6</f>
        <v>0</v>
      </c>
    </row>
    <row r="21" spans="1:4" s="6" customFormat="1" ht="12.75">
      <c r="A21" s="3" t="s">
        <v>73</v>
      </c>
      <c r="B21" s="3" t="s">
        <v>74</v>
      </c>
      <c r="C21" s="3">
        <f>'2 - 33'!J6</f>
        <v>0</v>
      </c>
      <c r="D21" s="3">
        <f>'2 - 33'!K6</f>
        <v>0</v>
      </c>
    </row>
    <row r="22" spans="1:4" s="6" customFormat="1" ht="12.75">
      <c r="A22" s="3" t="s">
        <v>240</v>
      </c>
      <c r="B22" s="3" t="s">
        <v>241</v>
      </c>
      <c r="C22" s="3">
        <f>'2 - 34'!J4</f>
        <v>0</v>
      </c>
      <c r="D22" s="3">
        <f>'2 - 34'!K4</f>
        <v>0</v>
      </c>
    </row>
    <row r="23" spans="1:4" s="6" customFormat="1" ht="12.75">
      <c r="A23" s="3" t="s">
        <v>79</v>
      </c>
      <c r="B23" s="3" t="s">
        <v>80</v>
      </c>
      <c r="C23" s="3">
        <f>'2 - 36'!J4</f>
        <v>0</v>
      </c>
      <c r="D23" s="3">
        <f>'2 - 36'!K4</f>
        <v>0</v>
      </c>
    </row>
    <row r="24" spans="1:4" s="6" customFormat="1" ht="12.75">
      <c r="A24" s="3" t="s">
        <v>256</v>
      </c>
      <c r="B24" s="3" t="s">
        <v>257</v>
      </c>
      <c r="C24" s="3">
        <f>'2 - 39'!J3</f>
        <v>0</v>
      </c>
      <c r="D24" s="3">
        <f>'2 - 39'!K3</f>
        <v>0</v>
      </c>
    </row>
    <row r="25" spans="1:4" s="6" customFormat="1" ht="12.75">
      <c r="A25" s="3" t="s">
        <v>261</v>
      </c>
      <c r="B25" s="3" t="s">
        <v>262</v>
      </c>
      <c r="C25" s="3">
        <f>'2 - 41'!J3</f>
        <v>0</v>
      </c>
      <c r="D25" s="3">
        <f>'2 - 41'!K3</f>
        <v>0</v>
      </c>
    </row>
    <row r="26" spans="1:4" s="6" customFormat="1" ht="25.5">
      <c r="A26" s="3" t="s">
        <v>99</v>
      </c>
      <c r="B26" s="3" t="s">
        <v>100</v>
      </c>
      <c r="C26" s="3">
        <f>'2 - 42'!J9</f>
        <v>0</v>
      </c>
      <c r="D26" s="3">
        <f>'2 - 42'!K9</f>
        <v>0</v>
      </c>
    </row>
    <row r="27" spans="1:4" s="6" customFormat="1" ht="12.75">
      <c r="A27" s="3" t="s">
        <v>105</v>
      </c>
      <c r="B27" s="3" t="s">
        <v>106</v>
      </c>
      <c r="C27" s="3">
        <f>'2 - 43'!J6</f>
        <v>0</v>
      </c>
      <c r="D27" s="3">
        <f>'2 - 43'!K6</f>
        <v>0</v>
      </c>
    </row>
    <row r="28" spans="1:4" s="6" customFormat="1" ht="12.75">
      <c r="A28" s="3" t="s">
        <v>110</v>
      </c>
      <c r="B28" s="3" t="s">
        <v>111</v>
      </c>
      <c r="C28" s="3">
        <f>'2 - 44'!J4</f>
        <v>0</v>
      </c>
      <c r="D28" s="3">
        <f>'2 - 44'!K4</f>
        <v>0</v>
      </c>
    </row>
    <row r="29" spans="1:4" s="6" customFormat="1" ht="25.5">
      <c r="A29" s="3" t="s">
        <v>118</v>
      </c>
      <c r="B29" s="3" t="s">
        <v>119</v>
      </c>
      <c r="C29" s="3">
        <f>'2 - 45'!J4</f>
        <v>0</v>
      </c>
      <c r="D29" s="3">
        <f>'2 - 45'!K4</f>
        <v>0</v>
      </c>
    </row>
    <row r="30" spans="1:4" s="6" customFormat="1" ht="12.75">
      <c r="A30" s="3" t="s">
        <v>130</v>
      </c>
      <c r="B30" s="3" t="s">
        <v>131</v>
      </c>
      <c r="C30" s="3">
        <f>'2 - 47'!J3</f>
        <v>0</v>
      </c>
      <c r="D30" s="3">
        <f>'2 - 47'!K3</f>
        <v>0</v>
      </c>
    </row>
    <row r="31" spans="1:4" s="6" customFormat="1" ht="12.75">
      <c r="A31" s="3" t="s">
        <v>143</v>
      </c>
      <c r="B31" s="3" t="s">
        <v>144</v>
      </c>
      <c r="C31" s="3">
        <f>'2 - 48'!J3</f>
        <v>0</v>
      </c>
      <c r="D31" s="3">
        <f>'2 - 48'!K3</f>
        <v>0</v>
      </c>
    </row>
    <row r="32" spans="1:4" s="6" customFormat="1" ht="12.75">
      <c r="A32" s="3" t="s">
        <v>339</v>
      </c>
      <c r="B32" s="3" t="s">
        <v>340</v>
      </c>
      <c r="C32" s="3">
        <f>'2 - 61'!J3</f>
        <v>0</v>
      </c>
      <c r="D32" s="3">
        <f>'2 - 61'!K3</f>
        <v>0</v>
      </c>
    </row>
    <row r="33" spans="1:4" s="6" customFormat="1" ht="12.75">
      <c r="A33" s="3" t="s">
        <v>345</v>
      </c>
      <c r="B33" s="3" t="s">
        <v>346</v>
      </c>
      <c r="C33" s="3">
        <f>'2 - 62'!J3</f>
        <v>0</v>
      </c>
      <c r="D33" s="3">
        <f>'2 - 62'!K3</f>
        <v>0</v>
      </c>
    </row>
    <row r="34" spans="1:4" s="6" customFormat="1" ht="12.75">
      <c r="A34" s="3" t="s">
        <v>351</v>
      </c>
      <c r="B34" s="3" t="s">
        <v>352</v>
      </c>
      <c r="C34" s="3">
        <f>'2 - 91'!J4</f>
        <v>0</v>
      </c>
      <c r="D34" s="3">
        <f>'2 - 91'!K4</f>
        <v>0</v>
      </c>
    </row>
    <row r="35" spans="2:4" s="4" customFormat="1" ht="28.5">
      <c r="B35" s="4" t="s">
        <v>358</v>
      </c>
      <c r="C35" s="4">
        <f>ROUND(SUM(C17:C34),0)</f>
        <v>0</v>
      </c>
      <c r="D35" s="4">
        <f>ROUND(SUM(D17:D34),0)</f>
        <v>0</v>
      </c>
    </row>
    <row r="36" spans="1:2" ht="12.75">
      <c r="A36" s="22" t="s">
        <v>36</v>
      </c>
      <c r="B36" s="22"/>
    </row>
    <row r="37" spans="1:4" s="6" customFormat="1" ht="12.75">
      <c r="A37" s="3" t="s">
        <v>240</v>
      </c>
      <c r="B37" s="3" t="s">
        <v>241</v>
      </c>
      <c r="C37" s="3">
        <f>'3 - 34'!J7</f>
        <v>0</v>
      </c>
      <c r="D37" s="3">
        <f>'3 - 34'!K7</f>
        <v>0</v>
      </c>
    </row>
    <row r="38" spans="1:4" s="6" customFormat="1" ht="12.75">
      <c r="A38" s="3" t="s">
        <v>376</v>
      </c>
      <c r="B38" s="3" t="s">
        <v>377</v>
      </c>
      <c r="C38" s="3">
        <f>'3 - 35'!J8</f>
        <v>0</v>
      </c>
      <c r="D38" s="3">
        <f>'3 - 35'!K8</f>
        <v>0</v>
      </c>
    </row>
    <row r="39" spans="1:4" s="6" customFormat="1" ht="12.75">
      <c r="A39" s="3" t="s">
        <v>79</v>
      </c>
      <c r="B39" s="3" t="s">
        <v>80</v>
      </c>
      <c r="C39" s="3">
        <f>'3 - 36'!J5</f>
        <v>0</v>
      </c>
      <c r="D39" s="3">
        <f>'3 - 36'!K5</f>
        <v>0</v>
      </c>
    </row>
    <row r="40" spans="1:4" s="6" customFormat="1" ht="12.75">
      <c r="A40" s="3" t="s">
        <v>261</v>
      </c>
      <c r="B40" s="3" t="s">
        <v>262</v>
      </c>
      <c r="C40" s="3">
        <f>'3 - 41'!J11</f>
        <v>0</v>
      </c>
      <c r="D40" s="3">
        <f>'3 - 41'!K11</f>
        <v>0</v>
      </c>
    </row>
    <row r="41" spans="1:4" s="6" customFormat="1" ht="12.75">
      <c r="A41" s="3" t="s">
        <v>105</v>
      </c>
      <c r="B41" s="3" t="s">
        <v>106</v>
      </c>
      <c r="C41" s="3">
        <f>'3 - 43'!J11</f>
        <v>0</v>
      </c>
      <c r="D41" s="3">
        <f>'3 - 43'!K11</f>
        <v>0</v>
      </c>
    </row>
    <row r="42" spans="1:4" s="6" customFormat="1" ht="12.75">
      <c r="A42" s="3" t="s">
        <v>130</v>
      </c>
      <c r="B42" s="3" t="s">
        <v>131</v>
      </c>
      <c r="C42" s="3">
        <f>'3 - 47'!J6</f>
        <v>0</v>
      </c>
      <c r="D42" s="3">
        <f>'3 - 47'!K6</f>
        <v>0</v>
      </c>
    </row>
    <row r="43" spans="1:4" s="6" customFormat="1" ht="12.75">
      <c r="A43" s="3" t="s">
        <v>143</v>
      </c>
      <c r="B43" s="3" t="s">
        <v>144</v>
      </c>
      <c r="C43" s="3">
        <f>'3 - 48'!J3</f>
        <v>0</v>
      </c>
      <c r="D43" s="3">
        <f>'3 - 48'!K3</f>
        <v>0</v>
      </c>
    </row>
    <row r="44" spans="1:4" s="6" customFormat="1" ht="12.75">
      <c r="A44" s="3" t="s">
        <v>173</v>
      </c>
      <c r="B44" s="3" t="s">
        <v>174</v>
      </c>
      <c r="C44" s="3">
        <f>'3 - 88'!J4</f>
        <v>0</v>
      </c>
      <c r="D44" s="3">
        <f>'3 - 88'!K4</f>
        <v>0</v>
      </c>
    </row>
    <row r="45" spans="2:4" s="4" customFormat="1" ht="28.5">
      <c r="B45" s="4" t="s">
        <v>477</v>
      </c>
      <c r="C45" s="4">
        <f>ROUND(SUM(C37:C44),0)</f>
        <v>0</v>
      </c>
      <c r="D45" s="4">
        <f>ROUND(SUM(D37:D44),0)</f>
        <v>0</v>
      </c>
    </row>
    <row r="46" spans="1:2" ht="12.75">
      <c r="A46" s="22" t="s">
        <v>37</v>
      </c>
      <c r="B46" s="22"/>
    </row>
    <row r="47" spans="1:4" s="6" customFormat="1" ht="25.5">
      <c r="A47" s="3" t="s">
        <v>67</v>
      </c>
      <c r="B47" s="3" t="s">
        <v>68</v>
      </c>
      <c r="C47" s="3">
        <f>'4 - 32'!J6</f>
        <v>0</v>
      </c>
      <c r="D47" s="3">
        <f>'4 - 32'!K6</f>
        <v>0</v>
      </c>
    </row>
    <row r="48" spans="1:4" s="6" customFormat="1" ht="12.75">
      <c r="A48" s="3" t="s">
        <v>73</v>
      </c>
      <c r="B48" s="3" t="s">
        <v>74</v>
      </c>
      <c r="C48" s="3">
        <f>'4 - 33'!J4</f>
        <v>0</v>
      </c>
      <c r="D48" s="3">
        <f>'4 - 33'!K4</f>
        <v>0</v>
      </c>
    </row>
    <row r="49" spans="1:4" s="6" customFormat="1" ht="12.75">
      <c r="A49" s="3" t="s">
        <v>79</v>
      </c>
      <c r="B49" s="3" t="s">
        <v>80</v>
      </c>
      <c r="C49" s="3">
        <f>'4 - 36'!J5</f>
        <v>0</v>
      </c>
      <c r="D49" s="3">
        <f>'4 - 36'!K5</f>
        <v>0</v>
      </c>
    </row>
    <row r="50" spans="1:4" s="6" customFormat="1" ht="12.75">
      <c r="A50" s="3" t="s">
        <v>256</v>
      </c>
      <c r="B50" s="3" t="s">
        <v>257</v>
      </c>
      <c r="C50" s="3">
        <f>'4 - 39'!J4</f>
        <v>0</v>
      </c>
      <c r="D50" s="3">
        <f>'4 - 39'!K4</f>
        <v>0</v>
      </c>
    </row>
    <row r="51" spans="1:4" s="6" customFormat="1" ht="12.75">
      <c r="A51" s="3" t="s">
        <v>110</v>
      </c>
      <c r="B51" s="3" t="s">
        <v>111</v>
      </c>
      <c r="C51" s="3">
        <f>'4 - 44'!J3</f>
        <v>0</v>
      </c>
      <c r="D51" s="3">
        <f>'4 - 44'!K3</f>
        <v>0</v>
      </c>
    </row>
    <row r="52" spans="1:4" s="6" customFormat="1" ht="25.5">
      <c r="A52" s="3" t="s">
        <v>118</v>
      </c>
      <c r="B52" s="3" t="s">
        <v>119</v>
      </c>
      <c r="C52" s="3">
        <f>'4 - 45'!J17</f>
        <v>0</v>
      </c>
      <c r="D52" s="3">
        <f>'4 - 45'!K17</f>
        <v>0</v>
      </c>
    </row>
    <row r="53" spans="1:4" s="6" customFormat="1" ht="12.75">
      <c r="A53" s="3" t="s">
        <v>551</v>
      </c>
      <c r="B53" s="3" t="s">
        <v>552</v>
      </c>
      <c r="C53" s="3">
        <f>'4 - 46'!J4</f>
        <v>0</v>
      </c>
      <c r="D53" s="3">
        <f>'4 - 46'!K4</f>
        <v>0</v>
      </c>
    </row>
    <row r="54" spans="1:4" s="6" customFormat="1" ht="12.75">
      <c r="A54" s="3" t="s">
        <v>130</v>
      </c>
      <c r="B54" s="3" t="s">
        <v>131</v>
      </c>
      <c r="C54" s="3">
        <f>'4 - 47'!J6</f>
        <v>0</v>
      </c>
      <c r="D54" s="3">
        <f>'4 - 47'!K6</f>
        <v>0</v>
      </c>
    </row>
    <row r="55" spans="1:4" s="6" customFormat="1" ht="12.75">
      <c r="A55" s="3" t="s">
        <v>143</v>
      </c>
      <c r="B55" s="3" t="s">
        <v>144</v>
      </c>
      <c r="C55" s="3">
        <f>'4 - 48'!J3</f>
        <v>0</v>
      </c>
      <c r="D55" s="3">
        <f>'4 - 48'!K3</f>
        <v>0</v>
      </c>
    </row>
    <row r="56" spans="2:4" s="4" customFormat="1" ht="28.5">
      <c r="B56" s="4" t="s">
        <v>577</v>
      </c>
      <c r="C56" s="4">
        <f>ROUND(SUM(C47:C55),0)</f>
        <v>0</v>
      </c>
      <c r="D56" s="4">
        <f>ROUND(SUM(D47:D55),0)</f>
        <v>0</v>
      </c>
    </row>
    <row r="57" spans="1:2" ht="12.75">
      <c r="A57" s="22" t="s">
        <v>38</v>
      </c>
      <c r="B57" s="22"/>
    </row>
    <row r="58" spans="1:4" s="6" customFormat="1" ht="12.75">
      <c r="A58" s="3" t="s">
        <v>204</v>
      </c>
      <c r="B58" s="3" t="s">
        <v>205</v>
      </c>
      <c r="C58" s="3">
        <f>'5 - 23'!J6</f>
        <v>0</v>
      </c>
      <c r="D58" s="3">
        <f>'5 - 23'!K6</f>
        <v>0</v>
      </c>
    </row>
    <row r="59" spans="1:4" s="6" customFormat="1" ht="12.75">
      <c r="A59" s="3" t="s">
        <v>215</v>
      </c>
      <c r="B59" s="3" t="s">
        <v>216</v>
      </c>
      <c r="C59" s="3">
        <f>'5 - 31'!J4</f>
        <v>0</v>
      </c>
      <c r="D59" s="3">
        <f>'5 - 31'!K4</f>
        <v>0</v>
      </c>
    </row>
    <row r="60" spans="1:4" s="6" customFormat="1" ht="25.5">
      <c r="A60" s="3" t="s">
        <v>99</v>
      </c>
      <c r="B60" s="3" t="s">
        <v>100</v>
      </c>
      <c r="C60" s="3">
        <f>'5 - 42'!J14</f>
        <v>0</v>
      </c>
      <c r="D60" s="3">
        <f>'5 - 42'!K14</f>
        <v>0</v>
      </c>
    </row>
    <row r="61" spans="1:4" s="6" customFormat="1" ht="12.75">
      <c r="A61" s="3" t="s">
        <v>143</v>
      </c>
      <c r="B61" s="3" t="s">
        <v>144</v>
      </c>
      <c r="C61" s="3">
        <f>'5 - 48'!J4</f>
        <v>0</v>
      </c>
      <c r="D61" s="3">
        <f>'5 - 48'!K4</f>
        <v>0</v>
      </c>
    </row>
    <row r="62" spans="2:4" s="4" customFormat="1" ht="28.5">
      <c r="B62" s="4" t="s">
        <v>639</v>
      </c>
      <c r="C62" s="4">
        <f>ROUND(SUM(C58:C61),0)</f>
        <v>0</v>
      </c>
      <c r="D62" s="4">
        <f>ROUND(SUM(D58:D61),0)</f>
        <v>0</v>
      </c>
    </row>
    <row r="63" spans="1:2" ht="12.75">
      <c r="A63" s="22" t="s">
        <v>39</v>
      </c>
      <c r="B63" s="22"/>
    </row>
    <row r="64" spans="1:4" s="6" customFormat="1" ht="12.75">
      <c r="A64" s="3" t="s">
        <v>256</v>
      </c>
      <c r="B64" s="3" t="s">
        <v>257</v>
      </c>
      <c r="C64" s="3">
        <f>'6 - 39'!J4</f>
        <v>0</v>
      </c>
      <c r="D64" s="3">
        <f>'6 - 39'!K4</f>
        <v>0</v>
      </c>
    </row>
    <row r="65" spans="1:4" s="6" customFormat="1" ht="12.75">
      <c r="A65" s="3" t="s">
        <v>110</v>
      </c>
      <c r="B65" s="3" t="s">
        <v>111</v>
      </c>
      <c r="C65" s="3">
        <f>'6 - 44'!J3</f>
        <v>0</v>
      </c>
      <c r="D65" s="3">
        <f>'6 - 44'!K3</f>
        <v>0</v>
      </c>
    </row>
    <row r="66" spans="1:4" s="6" customFormat="1" ht="12.75">
      <c r="A66" s="3" t="s">
        <v>143</v>
      </c>
      <c r="B66" s="3" t="s">
        <v>144</v>
      </c>
      <c r="C66" s="3">
        <f>'6 - 48'!J3</f>
        <v>0</v>
      </c>
      <c r="D66" s="3">
        <f>'6 - 48'!K3</f>
        <v>0</v>
      </c>
    </row>
    <row r="67" spans="2:4" s="4" customFormat="1" ht="28.5">
      <c r="B67" s="4" t="s">
        <v>6</v>
      </c>
      <c r="C67" s="4">
        <f>ROUND(SUM(C64:C66),0)</f>
        <v>0</v>
      </c>
      <c r="D67" s="4">
        <f>ROUND(SUM(D64:D66),0)</f>
        <v>0</v>
      </c>
    </row>
    <row r="68" spans="1:2" ht="12.75">
      <c r="A68" s="22" t="s">
        <v>40</v>
      </c>
      <c r="B68" s="22"/>
    </row>
    <row r="69" spans="1:4" s="6" customFormat="1" ht="12.75">
      <c r="A69" s="3" t="s">
        <v>184</v>
      </c>
      <c r="B69" s="3" t="s">
        <v>185</v>
      </c>
      <c r="C69" s="3">
        <f>'7 - 21'!J4</f>
        <v>0</v>
      </c>
      <c r="D69" s="3">
        <f>'7 - 21'!K4</f>
        <v>0</v>
      </c>
    </row>
    <row r="70" spans="1:4" s="6" customFormat="1" ht="12.75">
      <c r="A70" s="3" t="s">
        <v>204</v>
      </c>
      <c r="B70" s="3" t="s">
        <v>205</v>
      </c>
      <c r="C70" s="3">
        <f>'7 - 23'!J3</f>
        <v>0</v>
      </c>
      <c r="D70" s="3">
        <f>'7 - 23'!K3</f>
        <v>0</v>
      </c>
    </row>
    <row r="71" spans="1:4" s="6" customFormat="1" ht="12.75">
      <c r="A71" s="3" t="s">
        <v>79</v>
      </c>
      <c r="B71" s="3" t="s">
        <v>80</v>
      </c>
      <c r="C71" s="3">
        <f>'7 - 36'!J4</f>
        <v>0</v>
      </c>
      <c r="D71" s="3">
        <f>'7 - 36'!K4</f>
        <v>0</v>
      </c>
    </row>
    <row r="72" spans="1:4" s="6" customFormat="1" ht="12.75">
      <c r="A72" s="3" t="s">
        <v>16</v>
      </c>
      <c r="B72" s="3" t="s">
        <v>17</v>
      </c>
      <c r="C72" s="3">
        <f>'7 - 37'!J3</f>
        <v>0</v>
      </c>
      <c r="D72" s="3">
        <f>'7 - 37'!K3</f>
        <v>0</v>
      </c>
    </row>
    <row r="73" spans="1:4" s="6" customFormat="1" ht="12.75">
      <c r="A73" s="3" t="s">
        <v>256</v>
      </c>
      <c r="B73" s="3" t="s">
        <v>257</v>
      </c>
      <c r="C73" s="3">
        <f>'7 - 39'!J3</f>
        <v>0</v>
      </c>
      <c r="D73" s="3">
        <f>'7 - 39'!K3</f>
        <v>0</v>
      </c>
    </row>
    <row r="74" spans="1:4" s="6" customFormat="1" ht="12.75">
      <c r="A74" s="3" t="s">
        <v>143</v>
      </c>
      <c r="B74" s="3" t="s">
        <v>144</v>
      </c>
      <c r="C74" s="3">
        <f>'7 - 48'!J4</f>
        <v>0</v>
      </c>
      <c r="D74" s="3">
        <f>'7 - 48'!K4</f>
        <v>0</v>
      </c>
    </row>
    <row r="75" spans="2:4" s="4" customFormat="1" ht="28.5">
      <c r="B75" s="4" t="s">
        <v>24</v>
      </c>
      <c r="C75" s="4">
        <f>ROUND(SUM(C69:C74),0)</f>
        <v>0</v>
      </c>
      <c r="D75" s="4">
        <f>ROUND(SUM(D69:D74),0)</f>
        <v>0</v>
      </c>
    </row>
  </sheetData>
  <sheetProtection/>
  <mergeCells count="7">
    <mergeCell ref="A36:B36"/>
    <mergeCell ref="A16:B16"/>
    <mergeCell ref="A2:B2"/>
    <mergeCell ref="A68:B68"/>
    <mergeCell ref="A63:B63"/>
    <mergeCell ref="A57:B57"/>
    <mergeCell ref="A46:B46"/>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30.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335</v>
      </c>
      <c r="C2" s="3" t="s">
        <v>336</v>
      </c>
      <c r="D2" s="5">
        <v>15.7</v>
      </c>
      <c r="E2" s="3" t="s">
        <v>59</v>
      </c>
      <c r="F2" s="3">
        <v>0.06</v>
      </c>
      <c r="G2" s="3"/>
      <c r="H2" s="3"/>
      <c r="I2" s="3"/>
      <c r="J2" s="5">
        <f>ROUND(G2*D2,0)</f>
        <v>0</v>
      </c>
      <c r="K2" s="5">
        <f>ROUND((H2+I2)*D2,0)</f>
        <v>0</v>
      </c>
      <c r="L2" s="6" t="s">
        <v>337</v>
      </c>
      <c r="M2" s="7" t="s">
        <v>338</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31.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341</v>
      </c>
      <c r="C2" s="3" t="s">
        <v>342</v>
      </c>
      <c r="D2" s="5">
        <v>27</v>
      </c>
      <c r="E2" s="3" t="s">
        <v>77</v>
      </c>
      <c r="F2" s="3">
        <v>1.08</v>
      </c>
      <c r="G2" s="3"/>
      <c r="H2" s="3"/>
      <c r="I2" s="3"/>
      <c r="J2" s="5">
        <f>ROUND(G2*D2,0)</f>
        <v>0</v>
      </c>
      <c r="K2" s="5">
        <f>ROUND((H2+I2)*D2,0)</f>
        <v>0</v>
      </c>
      <c r="L2" s="6" t="s">
        <v>343</v>
      </c>
      <c r="M2" s="7" t="s">
        <v>344</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Útburkolat alap és makadámburkolat készítése</oddHeader>
    <oddFooter>&amp;C&amp;F</oddFooter>
  </headerFooter>
</worksheet>
</file>

<file path=xl/worksheets/sheet32.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89.25">
      <c r="A2" s="3">
        <v>1</v>
      </c>
      <c r="B2" s="5" t="s">
        <v>347</v>
      </c>
      <c r="C2" s="3" t="s">
        <v>348</v>
      </c>
      <c r="D2" s="5">
        <v>62.2</v>
      </c>
      <c r="E2" s="3" t="s">
        <v>93</v>
      </c>
      <c r="F2" s="3">
        <v>0.46</v>
      </c>
      <c r="G2" s="3"/>
      <c r="H2" s="3"/>
      <c r="I2" s="3"/>
      <c r="J2" s="5">
        <f>ROUND(G2*D2,0)</f>
        <v>0</v>
      </c>
      <c r="K2" s="5">
        <f>ROUND((H2+I2)*D2,0)</f>
        <v>0</v>
      </c>
      <c r="L2" s="6" t="s">
        <v>349</v>
      </c>
      <c r="M2" s="7" t="s">
        <v>350</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Kőburkolat készítése</oddHeader>
    <oddFooter>&amp;C&amp;F</oddFooter>
  </headerFooter>
</worksheet>
</file>

<file path=xl/worksheets/sheet33.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353</v>
      </c>
      <c r="C2" s="3" t="s">
        <v>354</v>
      </c>
      <c r="D2" s="5">
        <v>0.7</v>
      </c>
      <c r="E2" s="3" t="s">
        <v>355</v>
      </c>
      <c r="F2" s="3">
        <v>13.1</v>
      </c>
      <c r="G2" s="3"/>
      <c r="H2" s="3"/>
      <c r="I2" s="3"/>
      <c r="J2" s="5">
        <f>ROUND(G2*D2,0)</f>
        <v>0</v>
      </c>
      <c r="K2" s="5">
        <f>ROUND((H2+I2)*D2,0)</f>
        <v>0</v>
      </c>
      <c r="L2" s="6"/>
      <c r="M2" s="7"/>
    </row>
    <row r="3" spans="1:13" ht="63.75">
      <c r="A3" s="3">
        <v>2</v>
      </c>
      <c r="B3" s="5" t="s">
        <v>356</v>
      </c>
      <c r="C3" s="3" t="s">
        <v>357</v>
      </c>
      <c r="D3" s="5">
        <v>18.7</v>
      </c>
      <c r="E3" s="3" t="s">
        <v>59</v>
      </c>
      <c r="F3" s="3">
        <v>1.18</v>
      </c>
      <c r="G3" s="3"/>
      <c r="H3" s="3"/>
      <c r="I3" s="3"/>
      <c r="J3" s="5">
        <f>ROUND(G3*D3,0)</f>
        <v>0</v>
      </c>
      <c r="K3" s="5">
        <f>ROUND((H3+I3)*D3,0)</f>
        <v>0</v>
      </c>
      <c r="L3" s="6"/>
      <c r="M3" s="7"/>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Kert- és parképítési munkák</oddHeader>
    <oddFooter>&amp;C&amp;F</oddFooter>
  </headerFooter>
</worksheet>
</file>

<file path=xl/worksheets/sheet34.xml><?xml version="1.0" encoding="utf-8"?>
<worksheet xmlns="http://schemas.openxmlformats.org/spreadsheetml/2006/main" xmlns:r="http://schemas.openxmlformats.org/officeDocument/2006/relationships">
  <sheetPr>
    <outlinePr summaryBelow="0" summaryRight="0"/>
  </sheetPr>
  <dimension ref="A1:M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359</v>
      </c>
      <c r="C2" s="3" t="s">
        <v>360</v>
      </c>
      <c r="D2" s="5">
        <v>11</v>
      </c>
      <c r="E2" s="3" t="s">
        <v>64</v>
      </c>
      <c r="F2" s="3">
        <v>1.35</v>
      </c>
      <c r="G2" s="3"/>
      <c r="H2" s="3"/>
      <c r="I2" s="3"/>
      <c r="J2" s="5">
        <f>ROUND(G2*D2,0)</f>
        <v>0</v>
      </c>
      <c r="K2" s="5">
        <f>ROUND((H2+I2)*D2,0)</f>
        <v>0</v>
      </c>
      <c r="L2" s="6" t="s">
        <v>361</v>
      </c>
      <c r="M2" s="7"/>
    </row>
    <row r="3" spans="1:13" ht="76.5">
      <c r="A3" s="3">
        <v>2</v>
      </c>
      <c r="B3" s="5" t="s">
        <v>362</v>
      </c>
      <c r="C3" s="3" t="s">
        <v>363</v>
      </c>
      <c r="D3" s="5">
        <v>22</v>
      </c>
      <c r="E3" s="3" t="s">
        <v>64</v>
      </c>
      <c r="F3" s="3">
        <v>0.84</v>
      </c>
      <c r="G3" s="3"/>
      <c r="H3" s="3"/>
      <c r="I3" s="3"/>
      <c r="J3" s="5">
        <f>ROUND(G3*D3,0)</f>
        <v>0</v>
      </c>
      <c r="K3" s="5">
        <f>ROUND((H3+I3)*D3,0)</f>
        <v>0</v>
      </c>
      <c r="L3" s="6" t="s">
        <v>364</v>
      </c>
      <c r="M3" s="7"/>
    </row>
    <row r="4" spans="1:13" ht="63.75">
      <c r="A4" s="3">
        <v>3</v>
      </c>
      <c r="B4" s="5" t="s">
        <v>365</v>
      </c>
      <c r="C4" s="3" t="s">
        <v>366</v>
      </c>
      <c r="D4" s="5">
        <v>62.2</v>
      </c>
      <c r="E4" s="3" t="s">
        <v>93</v>
      </c>
      <c r="F4" s="3">
        <v>0.36</v>
      </c>
      <c r="G4" s="3"/>
      <c r="H4" s="3"/>
      <c r="I4" s="3"/>
      <c r="J4" s="5">
        <f>ROUND(G4*D4,0)</f>
        <v>0</v>
      </c>
      <c r="K4" s="5">
        <f>ROUND((H4+I4)*D4,0)</f>
        <v>0</v>
      </c>
      <c r="L4" s="6" t="s">
        <v>60</v>
      </c>
      <c r="M4" s="7" t="s">
        <v>367</v>
      </c>
    </row>
    <row r="5" spans="1:13" ht="63.75">
      <c r="A5" s="3">
        <v>4</v>
      </c>
      <c r="B5" s="5" t="s">
        <v>368</v>
      </c>
      <c r="C5" s="3" t="s">
        <v>369</v>
      </c>
      <c r="D5" s="5">
        <v>26.4</v>
      </c>
      <c r="E5" s="3" t="s">
        <v>93</v>
      </c>
      <c r="F5" s="3">
        <v>0.35</v>
      </c>
      <c r="G5" s="3"/>
      <c r="H5" s="3"/>
      <c r="I5" s="3"/>
      <c r="J5" s="5">
        <f>ROUND(G5*D5,0)</f>
        <v>0</v>
      </c>
      <c r="K5" s="5">
        <f>ROUND((H5+I5)*D5,0)</f>
        <v>0</v>
      </c>
      <c r="L5" s="6" t="s">
        <v>370</v>
      </c>
      <c r="M5" s="7" t="s">
        <v>371</v>
      </c>
    </row>
    <row r="6" spans="1:13" ht="63.75">
      <c r="A6" s="3">
        <v>5</v>
      </c>
      <c r="B6" s="5" t="s">
        <v>372</v>
      </c>
      <c r="C6" s="3" t="s">
        <v>373</v>
      </c>
      <c r="D6" s="5">
        <v>62.2</v>
      </c>
      <c r="E6" s="3" t="s">
        <v>93</v>
      </c>
      <c r="F6" s="3">
        <v>0.44</v>
      </c>
      <c r="G6" s="3"/>
      <c r="H6" s="3"/>
      <c r="I6" s="3"/>
      <c r="J6" s="5">
        <f>ROUND(G6*D6,0)</f>
        <v>0</v>
      </c>
      <c r="K6" s="5">
        <f>ROUND((H6+I6)*D6,0)</f>
        <v>0</v>
      </c>
      <c r="L6" s="6" t="s">
        <v>374</v>
      </c>
      <c r="M6" s="7" t="s">
        <v>375</v>
      </c>
    </row>
    <row r="7" spans="3:11" s="4" customFormat="1" ht="14.25">
      <c r="C7" s="4" t="s">
        <v>66</v>
      </c>
      <c r="J7" s="8">
        <f>ROUND(SUM(J2:J6),0)</f>
        <v>0</v>
      </c>
      <c r="K7" s="8">
        <f>ROUND(SUM(K2:K6),0)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és könnyű épületszerkezetek szerelése</oddHeader>
    <oddFooter>&amp;C&amp;F</oddFooter>
  </headerFooter>
</worksheet>
</file>

<file path=xl/worksheets/sheet35.xml><?xml version="1.0" encoding="utf-8"?>
<worksheet xmlns="http://schemas.openxmlformats.org/spreadsheetml/2006/main" xmlns:r="http://schemas.openxmlformats.org/officeDocument/2006/relationships">
  <sheetPr>
    <outlinePr summaryBelow="0" summaryRight="0"/>
  </sheetPr>
  <dimension ref="A1:M8"/>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378</v>
      </c>
      <c r="C2" s="3" t="s">
        <v>379</v>
      </c>
      <c r="D2" s="5">
        <v>795</v>
      </c>
      <c r="E2" s="3" t="s">
        <v>93</v>
      </c>
      <c r="F2" s="3">
        <v>0.12</v>
      </c>
      <c r="G2" s="3"/>
      <c r="H2" s="3"/>
      <c r="I2" s="3"/>
      <c r="J2" s="5">
        <f aca="true" t="shared" si="0" ref="J2:J7">ROUND(G2*D2,0)</f>
        <v>0</v>
      </c>
      <c r="K2" s="5">
        <f aca="true" t="shared" si="1" ref="K2:K7">ROUND((H2+I2)*D2,0)</f>
        <v>0</v>
      </c>
      <c r="L2" s="6"/>
      <c r="M2" s="7"/>
    </row>
    <row r="3" spans="1:13" ht="12.75">
      <c r="A3" s="3">
        <v>2</v>
      </c>
      <c r="B3" s="5" t="s">
        <v>380</v>
      </c>
      <c r="C3" s="3" t="s">
        <v>381</v>
      </c>
      <c r="D3" s="5">
        <v>10.2</v>
      </c>
      <c r="E3" s="3" t="s">
        <v>59</v>
      </c>
      <c r="F3" s="3">
        <v>0.46</v>
      </c>
      <c r="G3" s="3"/>
      <c r="H3" s="3"/>
      <c r="I3" s="3"/>
      <c r="J3" s="5">
        <f t="shared" si="0"/>
        <v>0</v>
      </c>
      <c r="K3" s="5">
        <f t="shared" si="1"/>
        <v>0</v>
      </c>
      <c r="L3" s="6" t="s">
        <v>382</v>
      </c>
      <c r="M3" s="7" t="s">
        <v>383</v>
      </c>
    </row>
    <row r="4" spans="1:13" ht="25.5">
      <c r="A4" s="3">
        <v>3</v>
      </c>
      <c r="B4" s="5" t="s">
        <v>384</v>
      </c>
      <c r="C4" s="3" t="s">
        <v>385</v>
      </c>
      <c r="D4" s="5">
        <v>5.5</v>
      </c>
      <c r="E4" s="3" t="s">
        <v>59</v>
      </c>
      <c r="F4" s="3">
        <v>0.56</v>
      </c>
      <c r="G4" s="3"/>
      <c r="H4" s="3"/>
      <c r="I4" s="3"/>
      <c r="J4" s="5">
        <f t="shared" si="0"/>
        <v>0</v>
      </c>
      <c r="K4" s="5">
        <f t="shared" si="1"/>
        <v>0</v>
      </c>
      <c r="L4" s="6" t="s">
        <v>60</v>
      </c>
      <c r="M4" s="7" t="s">
        <v>386</v>
      </c>
    </row>
    <row r="5" spans="1:13" ht="25.5">
      <c r="A5" s="3">
        <v>4</v>
      </c>
      <c r="B5" s="5" t="s">
        <v>387</v>
      </c>
      <c r="C5" s="3" t="s">
        <v>388</v>
      </c>
      <c r="D5" s="5">
        <v>62.2</v>
      </c>
      <c r="E5" s="3" t="s">
        <v>93</v>
      </c>
      <c r="F5" s="3">
        <v>0.65</v>
      </c>
      <c r="G5" s="3"/>
      <c r="H5" s="3"/>
      <c r="I5" s="3"/>
      <c r="J5" s="5">
        <f t="shared" si="0"/>
        <v>0</v>
      </c>
      <c r="K5" s="5">
        <f t="shared" si="1"/>
        <v>0</v>
      </c>
      <c r="L5" s="6" t="s">
        <v>60</v>
      </c>
      <c r="M5" s="7" t="s">
        <v>389</v>
      </c>
    </row>
    <row r="6" spans="1:13" ht="25.5">
      <c r="A6" s="3">
        <v>5</v>
      </c>
      <c r="B6" s="5" t="s">
        <v>390</v>
      </c>
      <c r="C6" s="3" t="s">
        <v>391</v>
      </c>
      <c r="D6" s="5">
        <v>29.5</v>
      </c>
      <c r="E6" s="3" t="s">
        <v>93</v>
      </c>
      <c r="F6" s="3">
        <v>0.4</v>
      </c>
      <c r="G6" s="3"/>
      <c r="H6" s="3"/>
      <c r="I6" s="3"/>
      <c r="J6" s="5">
        <f t="shared" si="0"/>
        <v>0</v>
      </c>
      <c r="K6" s="5">
        <f t="shared" si="1"/>
        <v>0</v>
      </c>
      <c r="L6" s="6"/>
      <c r="M6" s="7"/>
    </row>
    <row r="7" spans="1:13" ht="89.25">
      <c r="A7" s="3">
        <v>6</v>
      </c>
      <c r="B7" s="5" t="s">
        <v>392</v>
      </c>
      <c r="C7" s="3" t="s">
        <v>393</v>
      </c>
      <c r="D7" s="5">
        <v>280</v>
      </c>
      <c r="E7" s="3" t="s">
        <v>59</v>
      </c>
      <c r="F7" s="3">
        <v>0.18</v>
      </c>
      <c r="G7" s="3"/>
      <c r="H7" s="3"/>
      <c r="I7" s="3"/>
      <c r="J7" s="5">
        <f t="shared" si="0"/>
        <v>0</v>
      </c>
      <c r="K7" s="5">
        <f t="shared" si="1"/>
        <v>0</v>
      </c>
      <c r="L7" s="6" t="s">
        <v>60</v>
      </c>
      <c r="M7" s="7" t="s">
        <v>394</v>
      </c>
    </row>
    <row r="8" spans="3:11" s="4" customFormat="1" ht="14.25">
      <c r="C8" s="4" t="s">
        <v>66</v>
      </c>
      <c r="J8" s="8">
        <f>ROUND(SUM(J2:J7),0)</f>
        <v>0</v>
      </c>
      <c r="K8" s="8">
        <f>ROUND(SUM(K2:K7),0)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Ácsmunka</oddHeader>
    <oddFooter>&amp;C&amp;F</oddFooter>
  </headerFooter>
</worksheet>
</file>

<file path=xl/worksheets/sheet36.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5.5">
      <c r="A2" s="3">
        <v>1</v>
      </c>
      <c r="B2" s="5" t="s">
        <v>81</v>
      </c>
      <c r="C2" s="3" t="s">
        <v>395</v>
      </c>
      <c r="D2" s="5">
        <v>51.1</v>
      </c>
      <c r="E2" s="3" t="s">
        <v>59</v>
      </c>
      <c r="F2" s="3">
        <v>0.12</v>
      </c>
      <c r="G2" s="3"/>
      <c r="H2" s="3"/>
      <c r="I2" s="3"/>
      <c r="J2" s="5">
        <f>ROUND(G2*D2,0)</f>
        <v>0</v>
      </c>
      <c r="K2" s="5">
        <f>ROUND((H2+I2)*D2,0)</f>
        <v>0</v>
      </c>
      <c r="L2" s="6" t="s">
        <v>396</v>
      </c>
      <c r="M2" s="7" t="s">
        <v>84</v>
      </c>
    </row>
    <row r="3" spans="1:13" ht="89.25">
      <c r="A3" s="3">
        <v>2</v>
      </c>
      <c r="B3" s="5" t="s">
        <v>85</v>
      </c>
      <c r="C3" s="3" t="s">
        <v>86</v>
      </c>
      <c r="D3" s="5">
        <v>51.1</v>
      </c>
      <c r="E3" s="3" t="s">
        <v>59</v>
      </c>
      <c r="F3" s="3">
        <v>0.45</v>
      </c>
      <c r="G3" s="3"/>
      <c r="H3" s="3"/>
      <c r="I3" s="3"/>
      <c r="J3" s="5">
        <f>ROUND(G3*D3,0)</f>
        <v>0</v>
      </c>
      <c r="K3" s="5">
        <f>ROUND((H3+I3)*D3,0)</f>
        <v>0</v>
      </c>
      <c r="L3" s="6" t="s">
        <v>396</v>
      </c>
      <c r="M3" s="7" t="s">
        <v>87</v>
      </c>
    </row>
    <row r="4" spans="1:13" ht="89.25">
      <c r="A4" s="3">
        <v>3</v>
      </c>
      <c r="B4" s="5" t="s">
        <v>95</v>
      </c>
      <c r="C4" s="3" t="s">
        <v>96</v>
      </c>
      <c r="D4" s="5">
        <v>14.7</v>
      </c>
      <c r="E4" s="3" t="s">
        <v>93</v>
      </c>
      <c r="F4" s="3">
        <v>0.16</v>
      </c>
      <c r="G4" s="3"/>
      <c r="H4" s="3"/>
      <c r="I4" s="3"/>
      <c r="J4" s="5">
        <f>ROUND(G4*D4,0)</f>
        <v>0</v>
      </c>
      <c r="K4" s="5">
        <f>ROUND((H4+I4)*D4,0)</f>
        <v>0</v>
      </c>
      <c r="L4" s="6" t="s">
        <v>382</v>
      </c>
      <c r="M4" s="7" t="s">
        <v>98</v>
      </c>
    </row>
    <row r="5" spans="3:11" s="4" customFormat="1" ht="14.2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37.xml><?xml version="1.0" encoding="utf-8"?>
<worksheet xmlns="http://schemas.openxmlformats.org/spreadsheetml/2006/main" xmlns:r="http://schemas.openxmlformats.org/officeDocument/2006/relationships">
  <sheetPr>
    <outlinePr summaryBelow="0" summaryRight="0"/>
  </sheetPr>
  <dimension ref="A1:M11"/>
  <sheetViews>
    <sheetView zoomScalePageLayoutView="0" workbookViewId="0" topLeftCell="A7">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14.75">
      <c r="A2" s="3">
        <v>1</v>
      </c>
      <c r="B2" s="5" t="s">
        <v>397</v>
      </c>
      <c r="C2" s="3" t="s">
        <v>398</v>
      </c>
      <c r="D2" s="5">
        <v>457.8</v>
      </c>
      <c r="E2" s="3" t="s">
        <v>59</v>
      </c>
      <c r="F2" s="3">
        <v>0.5</v>
      </c>
      <c r="G2" s="3"/>
      <c r="H2" s="3"/>
      <c r="I2" s="3"/>
      <c r="J2" s="5">
        <f aca="true" t="shared" si="0" ref="J2:J10">ROUND(G2*D2,0)</f>
        <v>0</v>
      </c>
      <c r="K2" s="5">
        <f aca="true" t="shared" si="1" ref="K2:K10">ROUND((H2+I2)*D2,0)</f>
        <v>0</v>
      </c>
      <c r="L2" s="6" t="s">
        <v>60</v>
      </c>
      <c r="M2" s="7" t="s">
        <v>399</v>
      </c>
    </row>
    <row r="3" spans="1:13" ht="89.25">
      <c r="A3" s="3">
        <v>2</v>
      </c>
      <c r="B3" s="5" t="s">
        <v>400</v>
      </c>
      <c r="C3" s="3" t="s">
        <v>401</v>
      </c>
      <c r="D3" s="5">
        <v>31.1</v>
      </c>
      <c r="E3" s="3" t="s">
        <v>93</v>
      </c>
      <c r="F3" s="3">
        <v>0.4</v>
      </c>
      <c r="G3" s="3"/>
      <c r="H3" s="3"/>
      <c r="I3" s="3"/>
      <c r="J3" s="5">
        <f t="shared" si="0"/>
        <v>0</v>
      </c>
      <c r="K3" s="5">
        <f t="shared" si="1"/>
        <v>0</v>
      </c>
      <c r="L3" s="6" t="s">
        <v>60</v>
      </c>
      <c r="M3" s="7" t="s">
        <v>402</v>
      </c>
    </row>
    <row r="4" spans="1:13" ht="76.5">
      <c r="A4" s="3">
        <v>3</v>
      </c>
      <c r="B4" s="5" t="s">
        <v>403</v>
      </c>
      <c r="C4" s="3" t="s">
        <v>404</v>
      </c>
      <c r="D4" s="5">
        <v>29.5</v>
      </c>
      <c r="E4" s="3" t="s">
        <v>93</v>
      </c>
      <c r="F4" s="3">
        <v>0.3</v>
      </c>
      <c r="G4" s="3"/>
      <c r="H4" s="3"/>
      <c r="I4" s="3"/>
      <c r="J4" s="5">
        <f t="shared" si="0"/>
        <v>0</v>
      </c>
      <c r="K4" s="5">
        <f t="shared" si="1"/>
        <v>0</v>
      </c>
      <c r="L4" s="6" t="s">
        <v>60</v>
      </c>
      <c r="M4" s="7" t="s">
        <v>405</v>
      </c>
    </row>
    <row r="5" spans="1:13" ht="51">
      <c r="A5" s="3">
        <v>4</v>
      </c>
      <c r="B5" s="5" t="s">
        <v>406</v>
      </c>
      <c r="C5" s="3" t="s">
        <v>407</v>
      </c>
      <c r="D5" s="5">
        <v>62.2</v>
      </c>
      <c r="E5" s="3" t="s">
        <v>93</v>
      </c>
      <c r="F5" s="3">
        <v>0.08</v>
      </c>
      <c r="G5" s="3"/>
      <c r="H5" s="3"/>
      <c r="I5" s="3"/>
      <c r="J5" s="5">
        <f t="shared" si="0"/>
        <v>0</v>
      </c>
      <c r="K5" s="5">
        <f t="shared" si="1"/>
        <v>0</v>
      </c>
      <c r="L5" s="6" t="s">
        <v>60</v>
      </c>
      <c r="M5" s="7" t="s">
        <v>408</v>
      </c>
    </row>
    <row r="6" spans="1:13" ht="51">
      <c r="A6" s="3">
        <v>5</v>
      </c>
      <c r="B6" s="5" t="s">
        <v>409</v>
      </c>
      <c r="C6" s="3" t="s">
        <v>410</v>
      </c>
      <c r="D6" s="5">
        <v>186</v>
      </c>
      <c r="E6" s="3" t="s">
        <v>64</v>
      </c>
      <c r="F6" s="3">
        <v>0.2</v>
      </c>
      <c r="G6" s="3"/>
      <c r="H6" s="3"/>
      <c r="I6" s="3"/>
      <c r="J6" s="5">
        <f t="shared" si="0"/>
        <v>0</v>
      </c>
      <c r="K6" s="5">
        <f t="shared" si="1"/>
        <v>0</v>
      </c>
      <c r="L6" s="6" t="s">
        <v>411</v>
      </c>
      <c r="M6" s="7" t="s">
        <v>412</v>
      </c>
    </row>
    <row r="7" spans="1:13" ht="76.5">
      <c r="A7" s="3">
        <v>6</v>
      </c>
      <c r="B7" s="5" t="s">
        <v>413</v>
      </c>
      <c r="C7" s="3" t="s">
        <v>414</v>
      </c>
      <c r="D7" s="5">
        <v>1.6</v>
      </c>
      <c r="E7" s="3" t="s">
        <v>93</v>
      </c>
      <c r="F7" s="3">
        <v>0.3</v>
      </c>
      <c r="G7" s="3"/>
      <c r="H7" s="3"/>
      <c r="I7" s="3"/>
      <c r="J7" s="5">
        <f t="shared" si="0"/>
        <v>0</v>
      </c>
      <c r="K7" s="5">
        <f t="shared" si="1"/>
        <v>0</v>
      </c>
      <c r="L7" s="6" t="s">
        <v>415</v>
      </c>
      <c r="M7" s="7" t="s">
        <v>416</v>
      </c>
    </row>
    <row r="8" spans="1:13" ht="51">
      <c r="A8" s="3">
        <v>7</v>
      </c>
      <c r="B8" s="5" t="s">
        <v>417</v>
      </c>
      <c r="C8" s="3" t="s">
        <v>418</v>
      </c>
      <c r="D8" s="5">
        <v>31.1</v>
      </c>
      <c r="E8" s="3" t="s">
        <v>93</v>
      </c>
      <c r="F8" s="3">
        <v>0.08</v>
      </c>
      <c r="G8" s="3"/>
      <c r="H8" s="3"/>
      <c r="I8" s="3"/>
      <c r="J8" s="5">
        <f t="shared" si="0"/>
        <v>0</v>
      </c>
      <c r="K8" s="5">
        <f t="shared" si="1"/>
        <v>0</v>
      </c>
      <c r="L8" s="6" t="s">
        <v>60</v>
      </c>
      <c r="M8" s="7" t="s">
        <v>419</v>
      </c>
    </row>
    <row r="9" spans="1:13" ht="51">
      <c r="A9" s="3">
        <v>8</v>
      </c>
      <c r="B9" s="5" t="s">
        <v>420</v>
      </c>
      <c r="C9" s="3" t="s">
        <v>421</v>
      </c>
      <c r="D9" s="5">
        <v>62.2</v>
      </c>
      <c r="E9" s="3" t="s">
        <v>59</v>
      </c>
      <c r="F9" s="3">
        <v>0.1</v>
      </c>
      <c r="G9" s="3"/>
      <c r="H9" s="3"/>
      <c r="I9" s="3"/>
      <c r="J9" s="5">
        <f t="shared" si="0"/>
        <v>0</v>
      </c>
      <c r="K9" s="5">
        <f t="shared" si="1"/>
        <v>0</v>
      </c>
      <c r="L9" s="6" t="s">
        <v>60</v>
      </c>
      <c r="M9" s="7" t="s">
        <v>422</v>
      </c>
    </row>
    <row r="10" spans="1:13" ht="51">
      <c r="A10" s="3">
        <v>9</v>
      </c>
      <c r="B10" s="5" t="s">
        <v>423</v>
      </c>
      <c r="C10" s="3" t="s">
        <v>424</v>
      </c>
      <c r="D10" s="5">
        <v>1</v>
      </c>
      <c r="E10" s="3" t="s">
        <v>64</v>
      </c>
      <c r="F10" s="3">
        <v>0.25</v>
      </c>
      <c r="G10" s="3"/>
      <c r="H10" s="3"/>
      <c r="I10" s="3"/>
      <c r="J10" s="5">
        <f t="shared" si="0"/>
        <v>0</v>
      </c>
      <c r="K10" s="5">
        <f t="shared" si="1"/>
        <v>0</v>
      </c>
      <c r="L10" s="6" t="s">
        <v>60</v>
      </c>
      <c r="M10" s="7" t="s">
        <v>425</v>
      </c>
    </row>
    <row r="11" spans="3:11" s="4" customFormat="1" ht="14.25">
      <c r="C11" s="4" t="s">
        <v>66</v>
      </c>
      <c r="J11" s="8">
        <f>ROUND(SUM(J2:J10),0)</f>
        <v>0</v>
      </c>
      <c r="K11" s="8">
        <f>ROUND(SUM(K2:K10),0)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Tetőfedés</oddHeader>
    <oddFooter>&amp;C&amp;F</oddFooter>
  </headerFooter>
</worksheet>
</file>

<file path=xl/worksheets/sheet38.xml><?xml version="1.0" encoding="utf-8"?>
<worksheet xmlns="http://schemas.openxmlformats.org/spreadsheetml/2006/main" xmlns:r="http://schemas.openxmlformats.org/officeDocument/2006/relationships">
  <sheetPr>
    <outlinePr summaryBelow="0" summaryRight="0"/>
  </sheetPr>
  <dimension ref="A1:M11"/>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426</v>
      </c>
      <c r="C2" s="3" t="s">
        <v>427</v>
      </c>
      <c r="D2" s="5">
        <v>10.2</v>
      </c>
      <c r="E2" s="3" t="s">
        <v>59</v>
      </c>
      <c r="F2" s="3">
        <v>0.88</v>
      </c>
      <c r="G2" s="3"/>
      <c r="H2" s="3"/>
      <c r="I2" s="3"/>
      <c r="J2" s="5">
        <f aca="true" t="shared" si="0" ref="J2:J10">ROUND(G2*D2,0)</f>
        <v>0</v>
      </c>
      <c r="K2" s="5">
        <f aca="true" t="shared" si="1" ref="K2:K10">ROUND((H2+I2)*D2,0)</f>
        <v>0</v>
      </c>
      <c r="L2" s="6" t="s">
        <v>382</v>
      </c>
      <c r="M2" s="7" t="s">
        <v>428</v>
      </c>
    </row>
    <row r="3" spans="1:13" ht="51">
      <c r="A3" s="3">
        <v>2</v>
      </c>
      <c r="B3" s="5" t="s">
        <v>429</v>
      </c>
      <c r="C3" s="3" t="s">
        <v>430</v>
      </c>
      <c r="D3" s="5">
        <v>10.2</v>
      </c>
      <c r="E3" s="3" t="s">
        <v>59</v>
      </c>
      <c r="F3" s="3">
        <v>0.38</v>
      </c>
      <c r="G3" s="3"/>
      <c r="H3" s="3"/>
      <c r="I3" s="3"/>
      <c r="J3" s="5">
        <f t="shared" si="0"/>
        <v>0</v>
      </c>
      <c r="K3" s="5">
        <f t="shared" si="1"/>
        <v>0</v>
      </c>
      <c r="L3" s="6" t="s">
        <v>382</v>
      </c>
      <c r="M3" s="7" t="s">
        <v>431</v>
      </c>
    </row>
    <row r="4" spans="1:13" ht="63.75">
      <c r="A4" s="3">
        <v>3</v>
      </c>
      <c r="B4" s="5" t="s">
        <v>432</v>
      </c>
      <c r="C4" s="3" t="s">
        <v>433</v>
      </c>
      <c r="D4" s="5">
        <v>62.2</v>
      </c>
      <c r="E4" s="3" t="s">
        <v>93</v>
      </c>
      <c r="F4" s="3">
        <v>0.4</v>
      </c>
      <c r="G4" s="3"/>
      <c r="H4" s="3"/>
      <c r="I4" s="3"/>
      <c r="J4" s="5">
        <f t="shared" si="0"/>
        <v>0</v>
      </c>
      <c r="K4" s="5">
        <f t="shared" si="1"/>
        <v>0</v>
      </c>
      <c r="L4" s="6" t="s">
        <v>434</v>
      </c>
      <c r="M4" s="7" t="s">
        <v>435</v>
      </c>
    </row>
    <row r="5" spans="1:13" ht="63.75">
      <c r="A5" s="3">
        <v>4</v>
      </c>
      <c r="B5" s="5" t="s">
        <v>436</v>
      </c>
      <c r="C5" s="3" t="s">
        <v>437</v>
      </c>
      <c r="D5" s="5">
        <v>6</v>
      </c>
      <c r="E5" s="3" t="s">
        <v>64</v>
      </c>
      <c r="F5" s="3">
        <v>0.12</v>
      </c>
      <c r="G5" s="3"/>
      <c r="H5" s="3"/>
      <c r="I5" s="3"/>
      <c r="J5" s="5">
        <f t="shared" si="0"/>
        <v>0</v>
      </c>
      <c r="K5" s="5">
        <f t="shared" si="1"/>
        <v>0</v>
      </c>
      <c r="L5" s="6"/>
      <c r="M5" s="7"/>
    </row>
    <row r="6" spans="1:13" ht="51">
      <c r="A6" s="3">
        <v>5</v>
      </c>
      <c r="B6" s="5" t="s">
        <v>438</v>
      </c>
      <c r="C6" s="3" t="s">
        <v>439</v>
      </c>
      <c r="D6" s="5">
        <v>78</v>
      </c>
      <c r="E6" s="3" t="s">
        <v>64</v>
      </c>
      <c r="F6" s="3">
        <v>0.08</v>
      </c>
      <c r="G6" s="3"/>
      <c r="H6" s="3"/>
      <c r="I6" s="3"/>
      <c r="J6" s="5">
        <f t="shared" si="0"/>
        <v>0</v>
      </c>
      <c r="K6" s="5">
        <f t="shared" si="1"/>
        <v>0</v>
      </c>
      <c r="L6" s="6" t="s">
        <v>440</v>
      </c>
      <c r="M6" s="7"/>
    </row>
    <row r="7" spans="1:13" ht="51">
      <c r="A7" s="3">
        <v>6</v>
      </c>
      <c r="B7" s="5" t="s">
        <v>441</v>
      </c>
      <c r="C7" s="3" t="s">
        <v>442</v>
      </c>
      <c r="D7" s="5">
        <v>20.4</v>
      </c>
      <c r="E7" s="3" t="s">
        <v>93</v>
      </c>
      <c r="F7" s="3">
        <v>0.57</v>
      </c>
      <c r="G7" s="3"/>
      <c r="H7" s="3"/>
      <c r="I7" s="3"/>
      <c r="J7" s="5">
        <f t="shared" si="0"/>
        <v>0</v>
      </c>
      <c r="K7" s="5">
        <f t="shared" si="1"/>
        <v>0</v>
      </c>
      <c r="L7" s="6" t="s">
        <v>443</v>
      </c>
      <c r="M7" s="7" t="s">
        <v>444</v>
      </c>
    </row>
    <row r="8" spans="1:13" ht="89.25">
      <c r="A8" s="3">
        <v>7</v>
      </c>
      <c r="B8" s="5" t="s">
        <v>445</v>
      </c>
      <c r="C8" s="3" t="s">
        <v>446</v>
      </c>
      <c r="D8" s="5">
        <v>12</v>
      </c>
      <c r="E8" s="3" t="s">
        <v>64</v>
      </c>
      <c r="F8" s="3">
        <v>0.52</v>
      </c>
      <c r="G8" s="3"/>
      <c r="H8" s="3"/>
      <c r="I8" s="3"/>
      <c r="J8" s="5">
        <f t="shared" si="0"/>
        <v>0</v>
      </c>
      <c r="K8" s="5">
        <f t="shared" si="1"/>
        <v>0</v>
      </c>
      <c r="L8" s="6" t="s">
        <v>447</v>
      </c>
      <c r="M8" s="7" t="s">
        <v>448</v>
      </c>
    </row>
    <row r="9" spans="1:13" ht="63.75">
      <c r="A9" s="3">
        <v>8</v>
      </c>
      <c r="B9" s="5" t="s">
        <v>449</v>
      </c>
      <c r="C9" s="3" t="s">
        <v>450</v>
      </c>
      <c r="D9" s="5">
        <v>13.9</v>
      </c>
      <c r="E9" s="3" t="s">
        <v>93</v>
      </c>
      <c r="F9" s="3">
        <v>0.48</v>
      </c>
      <c r="G9" s="3"/>
      <c r="H9" s="3"/>
      <c r="I9" s="3"/>
      <c r="J9" s="5">
        <f t="shared" si="0"/>
        <v>0</v>
      </c>
      <c r="K9" s="5">
        <f t="shared" si="1"/>
        <v>0</v>
      </c>
      <c r="L9" s="6" t="s">
        <v>382</v>
      </c>
      <c r="M9" s="7" t="s">
        <v>451</v>
      </c>
    </row>
    <row r="10" spans="1:13" ht="63.75">
      <c r="A10" s="3">
        <v>9</v>
      </c>
      <c r="B10" s="5" t="s">
        <v>452</v>
      </c>
      <c r="C10" s="3" t="s">
        <v>453</v>
      </c>
      <c r="D10" s="5">
        <v>9.1</v>
      </c>
      <c r="E10" s="3" t="s">
        <v>93</v>
      </c>
      <c r="F10" s="3">
        <v>0.43</v>
      </c>
      <c r="G10" s="3"/>
      <c r="H10" s="3"/>
      <c r="I10" s="3"/>
      <c r="J10" s="5">
        <f t="shared" si="0"/>
        <v>0</v>
      </c>
      <c r="K10" s="5">
        <f t="shared" si="1"/>
        <v>0</v>
      </c>
      <c r="L10" s="6" t="s">
        <v>382</v>
      </c>
      <c r="M10" s="7" t="s">
        <v>454</v>
      </c>
    </row>
    <row r="11" spans="3:11" s="4" customFormat="1" ht="14.25">
      <c r="C11" s="4" t="s">
        <v>66</v>
      </c>
      <c r="J11" s="8">
        <f>ROUND(SUM(J2:J10),0)</f>
        <v>0</v>
      </c>
      <c r="K11" s="8">
        <f>ROUND(SUM(K2:K10),0)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Bádogozás</oddHeader>
    <oddFooter>&amp;C&amp;F</oddFooter>
  </headerFooter>
</worksheet>
</file>

<file path=xl/worksheets/sheet39.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455</v>
      </c>
      <c r="C2" s="3" t="s">
        <v>456</v>
      </c>
      <c r="D2" s="5">
        <v>33</v>
      </c>
      <c r="E2" s="3" t="s">
        <v>59</v>
      </c>
      <c r="F2" s="3">
        <v>0.15</v>
      </c>
      <c r="G2" s="3"/>
      <c r="H2" s="3"/>
      <c r="I2" s="3"/>
      <c r="J2" s="5">
        <f>ROUND(G2*D2,0)</f>
        <v>0</v>
      </c>
      <c r="K2" s="5">
        <f>ROUND((H2+I2)*D2,0)</f>
        <v>0</v>
      </c>
      <c r="L2" s="6" t="s">
        <v>60</v>
      </c>
      <c r="M2" s="7" t="s">
        <v>457</v>
      </c>
    </row>
    <row r="3" spans="1:13" ht="38.25">
      <c r="A3" s="3">
        <v>2</v>
      </c>
      <c r="B3" s="5" t="s">
        <v>458</v>
      </c>
      <c r="C3" s="3" t="s">
        <v>459</v>
      </c>
      <c r="D3" s="5">
        <v>7.2</v>
      </c>
      <c r="E3" s="3" t="s">
        <v>59</v>
      </c>
      <c r="F3" s="3">
        <v>0.18</v>
      </c>
      <c r="G3" s="3"/>
      <c r="H3" s="3"/>
      <c r="I3" s="3"/>
      <c r="J3" s="5">
        <f>ROUND(G3*D3,0)</f>
        <v>0</v>
      </c>
      <c r="K3" s="5">
        <f>ROUND((H3+I3)*D3,0)</f>
        <v>0</v>
      </c>
      <c r="L3" s="6" t="s">
        <v>382</v>
      </c>
      <c r="M3" s="7" t="s">
        <v>460</v>
      </c>
    </row>
    <row r="4" spans="1:13" ht="51">
      <c r="A4" s="3">
        <v>3</v>
      </c>
      <c r="B4" s="5" t="s">
        <v>461</v>
      </c>
      <c r="C4" s="3" t="s">
        <v>462</v>
      </c>
      <c r="D4" s="5">
        <v>7.2</v>
      </c>
      <c r="E4" s="3" t="s">
        <v>59</v>
      </c>
      <c r="F4" s="3">
        <v>0.22</v>
      </c>
      <c r="G4" s="3"/>
      <c r="H4" s="3"/>
      <c r="I4" s="3"/>
      <c r="J4" s="5">
        <f>ROUND(G4*D4,0)</f>
        <v>0</v>
      </c>
      <c r="K4" s="5">
        <f>ROUND((H4+I4)*D4,0)</f>
        <v>0</v>
      </c>
      <c r="L4" s="6" t="s">
        <v>382</v>
      </c>
      <c r="M4" s="7" t="s">
        <v>463</v>
      </c>
    </row>
    <row r="5" spans="1:13" ht="51">
      <c r="A5" s="3">
        <v>4</v>
      </c>
      <c r="B5" s="5" t="s">
        <v>464</v>
      </c>
      <c r="C5" s="3" t="s">
        <v>465</v>
      </c>
      <c r="D5" s="5">
        <v>33</v>
      </c>
      <c r="E5" s="3" t="s">
        <v>59</v>
      </c>
      <c r="F5" s="3">
        <v>0.33</v>
      </c>
      <c r="G5" s="3"/>
      <c r="H5" s="3"/>
      <c r="I5" s="3"/>
      <c r="J5" s="5">
        <f>ROUND(G5*D5,0)</f>
        <v>0</v>
      </c>
      <c r="K5" s="5">
        <f>ROUND((H5+I5)*D5,0)</f>
        <v>0</v>
      </c>
      <c r="L5" s="6" t="s">
        <v>60</v>
      </c>
      <c r="M5" s="7" t="s">
        <v>466</v>
      </c>
    </row>
    <row r="6" spans="3:11" s="4" customFormat="1" ht="14.2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8.25">
      <c r="A2" s="3">
        <v>1</v>
      </c>
      <c r="B2" s="5" t="s">
        <v>57</v>
      </c>
      <c r="C2" s="3" t="s">
        <v>58</v>
      </c>
      <c r="D2" s="5">
        <v>93</v>
      </c>
      <c r="E2" s="3" t="s">
        <v>59</v>
      </c>
      <c r="F2" s="3">
        <v>0.32</v>
      </c>
      <c r="G2" s="3"/>
      <c r="H2" s="3"/>
      <c r="I2" s="3"/>
      <c r="J2" s="5">
        <f>ROUND(G2*D2,0)</f>
        <v>0</v>
      </c>
      <c r="K2" s="5">
        <f>ROUND((H2+I2)*D2,0)</f>
        <v>0</v>
      </c>
      <c r="L2" s="6" t="s">
        <v>60</v>
      </c>
      <c r="M2" s="7" t="s">
        <v>61</v>
      </c>
    </row>
    <row r="3" spans="1:13" ht="76.5">
      <c r="A3" s="3">
        <v>2</v>
      </c>
      <c r="B3" s="5" t="s">
        <v>62</v>
      </c>
      <c r="C3" s="3" t="s">
        <v>63</v>
      </c>
      <c r="D3" s="5">
        <v>1</v>
      </c>
      <c r="E3" s="3" t="s">
        <v>64</v>
      </c>
      <c r="F3" s="3">
        <v>1.5</v>
      </c>
      <c r="G3" s="3"/>
      <c r="H3" s="3"/>
      <c r="I3" s="3"/>
      <c r="J3" s="5">
        <f>ROUND(G3*D3,0)</f>
        <v>0</v>
      </c>
      <c r="K3" s="5">
        <f>ROUND((H3+I3)*D3,0)</f>
        <v>0</v>
      </c>
      <c r="L3" s="6" t="s">
        <v>60</v>
      </c>
      <c r="M3" s="7" t="s">
        <v>65</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Zsaluzás és állványozás</oddHeader>
    <oddFooter>&amp;C&amp;F</oddFooter>
  </headerFooter>
</worksheet>
</file>

<file path=xl/worksheets/sheet40.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467</v>
      </c>
      <c r="C2" s="3" t="s">
        <v>468</v>
      </c>
      <c r="D2" s="5">
        <v>51.1</v>
      </c>
      <c r="E2" s="3" t="s">
        <v>59</v>
      </c>
      <c r="F2" s="3">
        <v>0.32</v>
      </c>
      <c r="G2" s="3"/>
      <c r="H2" s="3"/>
      <c r="I2" s="3"/>
      <c r="J2" s="5">
        <f>ROUND(G2*D2,0)</f>
        <v>0</v>
      </c>
      <c r="K2" s="5">
        <f>ROUND((H2+I2)*D2,0)</f>
        <v>0</v>
      </c>
      <c r="L2" s="6" t="s">
        <v>469</v>
      </c>
      <c r="M2" s="7"/>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41.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470</v>
      </c>
      <c r="C2" s="3" t="s">
        <v>471</v>
      </c>
      <c r="D2" s="5">
        <v>76</v>
      </c>
      <c r="E2" s="3" t="s">
        <v>64</v>
      </c>
      <c r="F2" s="3">
        <v>0.05</v>
      </c>
      <c r="G2" s="3"/>
      <c r="H2" s="3"/>
      <c r="I2" s="3"/>
      <c r="J2" s="5">
        <f>ROUND(G2*D2,0)</f>
        <v>0</v>
      </c>
      <c r="K2" s="5">
        <f>ROUND((H2+I2)*D2,0)</f>
        <v>0</v>
      </c>
      <c r="L2" s="6" t="s">
        <v>472</v>
      </c>
      <c r="M2" s="7" t="s">
        <v>473</v>
      </c>
    </row>
    <row r="3" spans="1:13" ht="76.5">
      <c r="A3" s="3">
        <v>2</v>
      </c>
      <c r="B3" s="5" t="s">
        <v>474</v>
      </c>
      <c r="C3" s="3" t="s">
        <v>475</v>
      </c>
      <c r="D3" s="5">
        <v>44</v>
      </c>
      <c r="E3" s="3" t="s">
        <v>64</v>
      </c>
      <c r="F3" s="3">
        <v>0.05</v>
      </c>
      <c r="G3" s="3"/>
      <c r="H3" s="3"/>
      <c r="I3" s="3"/>
      <c r="J3" s="5">
        <f>ROUND(G3*D3,0)</f>
        <v>0</v>
      </c>
      <c r="K3" s="5">
        <f>ROUND((H3+I3)*D3,0)</f>
        <v>0</v>
      </c>
      <c r="L3" s="6" t="s">
        <v>382</v>
      </c>
      <c r="M3" s="7" t="s">
        <v>476</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Rögzítések, tömítések</oddHeader>
    <oddFooter>&amp;C&amp;F</oddFooter>
  </headerFooter>
</worksheet>
</file>

<file path=xl/worksheets/sheet42.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7">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478</v>
      </c>
      <c r="C2" s="3" t="s">
        <v>479</v>
      </c>
      <c r="D2" s="5">
        <v>2.8</v>
      </c>
      <c r="E2" s="3" t="s">
        <v>77</v>
      </c>
      <c r="F2" s="3">
        <v>1</v>
      </c>
      <c r="G2" s="3"/>
      <c r="H2" s="3"/>
      <c r="I2" s="3"/>
      <c r="J2" s="5">
        <f>ROUND(G2*D2,0)</f>
        <v>0</v>
      </c>
      <c r="K2" s="5">
        <f>ROUND((H2+I2)*D2,0)</f>
        <v>0</v>
      </c>
      <c r="L2" s="6" t="s">
        <v>480</v>
      </c>
      <c r="M2" s="7"/>
    </row>
    <row r="3" spans="1:13" ht="140.25">
      <c r="A3" s="3">
        <v>2</v>
      </c>
      <c r="B3" s="5" t="s">
        <v>69</v>
      </c>
      <c r="C3" s="3" t="s">
        <v>70</v>
      </c>
      <c r="D3" s="5">
        <v>12</v>
      </c>
      <c r="E3" s="3" t="s">
        <v>64</v>
      </c>
      <c r="F3" s="3">
        <v>0.99</v>
      </c>
      <c r="G3" s="3"/>
      <c r="H3" s="3"/>
      <c r="I3" s="3"/>
      <c r="J3" s="5">
        <f>ROUND(G3*D3,0)</f>
        <v>0</v>
      </c>
      <c r="K3" s="5">
        <f>ROUND((H3+I3)*D3,0)</f>
        <v>0</v>
      </c>
      <c r="L3" s="6" t="s">
        <v>481</v>
      </c>
      <c r="M3" s="7" t="s">
        <v>72</v>
      </c>
    </row>
    <row r="4" spans="1:13" ht="140.25">
      <c r="A4" s="3">
        <v>3</v>
      </c>
      <c r="B4" s="5" t="s">
        <v>482</v>
      </c>
      <c r="C4" s="3" t="s">
        <v>483</v>
      </c>
      <c r="D4" s="5">
        <v>3</v>
      </c>
      <c r="E4" s="3" t="s">
        <v>64</v>
      </c>
      <c r="F4" s="3">
        <v>0.99</v>
      </c>
      <c r="G4" s="3"/>
      <c r="H4" s="3"/>
      <c r="I4" s="3"/>
      <c r="J4" s="5">
        <f>ROUND(G4*D4,0)</f>
        <v>0</v>
      </c>
      <c r="K4" s="5">
        <f>ROUND((H4+I4)*D4,0)</f>
        <v>0</v>
      </c>
      <c r="L4" s="6" t="s">
        <v>481</v>
      </c>
      <c r="M4" s="7" t="s">
        <v>484</v>
      </c>
    </row>
    <row r="5" spans="1:13" ht="140.25">
      <c r="A5" s="3">
        <v>4</v>
      </c>
      <c r="B5" s="5" t="s">
        <v>485</v>
      </c>
      <c r="C5" s="3" t="s">
        <v>486</v>
      </c>
      <c r="D5" s="5">
        <v>2</v>
      </c>
      <c r="E5" s="3" t="s">
        <v>64</v>
      </c>
      <c r="F5" s="3">
        <v>0.99</v>
      </c>
      <c r="G5" s="3"/>
      <c r="H5" s="3"/>
      <c r="I5" s="3"/>
      <c r="J5" s="5">
        <f>ROUND(G5*D5,0)</f>
        <v>0</v>
      </c>
      <c r="K5" s="5">
        <f>ROUND((H5+I5)*D5,0)</f>
        <v>0</v>
      </c>
      <c r="L5" s="6" t="s">
        <v>487</v>
      </c>
      <c r="M5" s="7" t="s">
        <v>488</v>
      </c>
    </row>
    <row r="6" spans="3:11" s="4" customFormat="1" ht="14.2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Előregyártott épületszerkezeti elem elhelyezése és szerelése</oddHeader>
    <oddFooter>&amp;C&amp;F</oddFooter>
  </headerFooter>
</worksheet>
</file>

<file path=xl/worksheets/sheet43.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489</v>
      </c>
      <c r="C2" s="3" t="s">
        <v>490</v>
      </c>
      <c r="D2" s="5">
        <v>97.3</v>
      </c>
      <c r="E2" s="3" t="s">
        <v>59</v>
      </c>
      <c r="F2" s="3">
        <v>0.59</v>
      </c>
      <c r="G2" s="3"/>
      <c r="H2" s="3"/>
      <c r="I2" s="3"/>
      <c r="J2" s="5">
        <f>ROUND(G2*D2,0)</f>
        <v>0</v>
      </c>
      <c r="K2" s="5">
        <f>ROUND((H2+I2)*D2,0)</f>
        <v>0</v>
      </c>
      <c r="L2" s="6" t="s">
        <v>60</v>
      </c>
      <c r="M2" s="7" t="s">
        <v>491</v>
      </c>
    </row>
    <row r="3" spans="1:13" ht="102">
      <c r="A3" s="3">
        <v>2</v>
      </c>
      <c r="B3" s="5" t="s">
        <v>75</v>
      </c>
      <c r="C3" s="3" t="s">
        <v>76</v>
      </c>
      <c r="D3" s="5">
        <v>0.6</v>
      </c>
      <c r="E3" s="3" t="s">
        <v>77</v>
      </c>
      <c r="F3" s="3">
        <v>7.95</v>
      </c>
      <c r="G3" s="3"/>
      <c r="H3" s="3"/>
      <c r="I3" s="3"/>
      <c r="J3" s="5">
        <f>ROUND(G3*D3,0)</f>
        <v>0</v>
      </c>
      <c r="K3" s="5">
        <f>ROUND((H3+I3)*D3,0)</f>
        <v>0</v>
      </c>
      <c r="L3" s="6" t="s">
        <v>60</v>
      </c>
      <c r="M3" s="7" t="s">
        <v>78</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Falazás és egyéb kőműves munkák</oddHeader>
    <oddFooter>&amp;C&amp;F</oddFooter>
  </headerFooter>
</worksheet>
</file>

<file path=xl/worksheets/sheet44.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89.25">
      <c r="A2" s="3">
        <v>1</v>
      </c>
      <c r="B2" s="5" t="s">
        <v>492</v>
      </c>
      <c r="C2" s="3" t="s">
        <v>493</v>
      </c>
      <c r="D2" s="5">
        <v>295.9</v>
      </c>
      <c r="E2" s="3" t="s">
        <v>59</v>
      </c>
      <c r="F2" s="3">
        <v>0.87</v>
      </c>
      <c r="G2" s="3"/>
      <c r="H2" s="3"/>
      <c r="I2" s="3"/>
      <c r="J2" s="5">
        <f>ROUND(G2*D2,0)</f>
        <v>0</v>
      </c>
      <c r="K2" s="5">
        <f>ROUND((H2+I2)*D2,0)</f>
        <v>0</v>
      </c>
      <c r="L2" s="6" t="s">
        <v>60</v>
      </c>
      <c r="M2" s="7" t="s">
        <v>494</v>
      </c>
    </row>
    <row r="3" spans="1:13" ht="102">
      <c r="A3" s="3">
        <v>2</v>
      </c>
      <c r="B3" s="5" t="s">
        <v>495</v>
      </c>
      <c r="C3" s="3" t="s">
        <v>496</v>
      </c>
      <c r="D3" s="5">
        <v>72.5</v>
      </c>
      <c r="E3" s="3" t="s">
        <v>93</v>
      </c>
      <c r="F3" s="3">
        <v>0.12</v>
      </c>
      <c r="G3" s="3"/>
      <c r="H3" s="3"/>
      <c r="I3" s="3"/>
      <c r="J3" s="5">
        <f>ROUND(G3*D3,0)</f>
        <v>0</v>
      </c>
      <c r="K3" s="5">
        <f>ROUND((H3+I3)*D3,0)</f>
        <v>0</v>
      </c>
      <c r="L3" s="6" t="s">
        <v>60</v>
      </c>
      <c r="M3" s="7" t="s">
        <v>497</v>
      </c>
    </row>
    <row r="4" spans="1:13" ht="63.75">
      <c r="A4" s="3">
        <v>3</v>
      </c>
      <c r="B4" s="5" t="s">
        <v>498</v>
      </c>
      <c r="C4" s="3" t="s">
        <v>499</v>
      </c>
      <c r="D4" s="5">
        <v>20</v>
      </c>
      <c r="E4" s="3" t="s">
        <v>59</v>
      </c>
      <c r="F4" s="3">
        <v>1.69</v>
      </c>
      <c r="G4" s="3"/>
      <c r="H4" s="3"/>
      <c r="I4" s="3"/>
      <c r="J4" s="5">
        <f>ROUND(G4*D4,0)</f>
        <v>0</v>
      </c>
      <c r="K4" s="5">
        <f>ROUND((H4+I4)*D4,0)</f>
        <v>0</v>
      </c>
      <c r="L4" s="6" t="s">
        <v>60</v>
      </c>
      <c r="M4" s="7" t="s">
        <v>500</v>
      </c>
    </row>
    <row r="5" spans="3:11" s="4" customFormat="1" ht="14.2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45.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501</v>
      </c>
      <c r="C2" s="3" t="s">
        <v>502</v>
      </c>
      <c r="D2" s="5">
        <v>39.6</v>
      </c>
      <c r="E2" s="3" t="s">
        <v>59</v>
      </c>
      <c r="F2" s="3">
        <v>1.16</v>
      </c>
      <c r="G2" s="3"/>
      <c r="H2" s="3"/>
      <c r="I2" s="3"/>
      <c r="J2" s="5">
        <f>ROUND(G2*D2,0)</f>
        <v>0</v>
      </c>
      <c r="K2" s="5">
        <f>ROUND((H2+I2)*D2,0)</f>
        <v>0</v>
      </c>
      <c r="L2" s="6" t="s">
        <v>60</v>
      </c>
      <c r="M2" s="7" t="s">
        <v>503</v>
      </c>
    </row>
    <row r="3" spans="1:13" ht="89.25">
      <c r="A3" s="3">
        <v>2</v>
      </c>
      <c r="B3" s="5" t="s">
        <v>504</v>
      </c>
      <c r="C3" s="3" t="s">
        <v>505</v>
      </c>
      <c r="D3" s="5">
        <v>8.1</v>
      </c>
      <c r="E3" s="3" t="s">
        <v>59</v>
      </c>
      <c r="F3" s="3">
        <v>1.16</v>
      </c>
      <c r="G3" s="3"/>
      <c r="H3" s="3"/>
      <c r="I3" s="3"/>
      <c r="J3" s="5">
        <f>ROUND(G3*D3,0)</f>
        <v>0</v>
      </c>
      <c r="K3" s="5">
        <f>ROUND((H3+I3)*D3,0)</f>
        <v>0</v>
      </c>
      <c r="L3" s="6" t="s">
        <v>60</v>
      </c>
      <c r="M3" s="7" t="s">
        <v>506</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46.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564</v>
      </c>
      <c r="B1" s="1" t="s">
        <v>45</v>
      </c>
      <c r="C1" s="1" t="s">
        <v>46</v>
      </c>
      <c r="D1" s="2" t="s">
        <v>47</v>
      </c>
      <c r="E1" s="2" t="s">
        <v>48</v>
      </c>
      <c r="F1" s="2" t="s">
        <v>49</v>
      </c>
      <c r="G1" s="2" t="s">
        <v>50</v>
      </c>
      <c r="H1" s="2" t="s">
        <v>51</v>
      </c>
      <c r="I1" s="2" t="s">
        <v>52</v>
      </c>
      <c r="J1" s="2" t="s">
        <v>53</v>
      </c>
      <c r="K1" s="2" t="s">
        <v>54</v>
      </c>
      <c r="L1" s="2" t="s">
        <v>55</v>
      </c>
      <c r="M1" s="2" t="s">
        <v>56</v>
      </c>
    </row>
    <row r="2" spans="1:13" ht="114.75">
      <c r="A2" s="3">
        <v>1</v>
      </c>
      <c r="B2" s="5" t="s">
        <v>507</v>
      </c>
      <c r="C2" s="3" t="s">
        <v>508</v>
      </c>
      <c r="D2" s="5">
        <v>2</v>
      </c>
      <c r="E2" s="3" t="s">
        <v>509</v>
      </c>
      <c r="F2" s="3">
        <v>6.7</v>
      </c>
      <c r="G2" s="3"/>
      <c r="H2" s="3"/>
      <c r="I2" s="3"/>
      <c r="J2" s="5">
        <f>ROUND(G2*D2,0)</f>
        <v>0</v>
      </c>
      <c r="K2" s="5">
        <f>ROUND((H2+I2)*D2,0)</f>
        <v>0</v>
      </c>
      <c r="L2" s="6"/>
      <c r="M2" s="7"/>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 és műanyag szerkezet elhelyezése</oddHeader>
    <oddFooter>&amp;C&amp;F</oddFooter>
  </headerFooter>
</worksheet>
</file>

<file path=xl/worksheets/sheet47.xml><?xml version="1.0" encoding="utf-8"?>
<worksheet xmlns="http://schemas.openxmlformats.org/spreadsheetml/2006/main" xmlns:r="http://schemas.openxmlformats.org/officeDocument/2006/relationships">
  <sheetPr>
    <outlinePr summaryBelow="0" summaryRight="0"/>
  </sheetPr>
  <dimension ref="A1:M1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510</v>
      </c>
      <c r="C2" s="3" t="s">
        <v>511</v>
      </c>
      <c r="D2" s="5">
        <v>3</v>
      </c>
      <c r="E2" s="3" t="s">
        <v>64</v>
      </c>
      <c r="F2" s="3">
        <v>1</v>
      </c>
      <c r="G2" s="3"/>
      <c r="H2" s="3"/>
      <c r="I2" s="3"/>
      <c r="J2" s="5">
        <f aca="true" t="shared" si="0" ref="J2:J16">ROUND(G2*D2,0)</f>
        <v>0</v>
      </c>
      <c r="K2" s="5">
        <f aca="true" t="shared" si="1" ref="K2:K16">ROUND((H2+I2)*D2,0)</f>
        <v>0</v>
      </c>
      <c r="L2" s="6" t="s">
        <v>512</v>
      </c>
      <c r="M2" s="7"/>
    </row>
    <row r="3" spans="1:13" ht="102">
      <c r="A3" s="3">
        <v>2</v>
      </c>
      <c r="B3" s="5" t="s">
        <v>513</v>
      </c>
      <c r="C3" s="3" t="s">
        <v>514</v>
      </c>
      <c r="D3" s="5">
        <v>5</v>
      </c>
      <c r="E3" s="3" t="s">
        <v>64</v>
      </c>
      <c r="F3" s="3">
        <v>1</v>
      </c>
      <c r="G3" s="3"/>
      <c r="H3" s="3"/>
      <c r="I3" s="3"/>
      <c r="J3" s="5">
        <f t="shared" si="0"/>
        <v>0</v>
      </c>
      <c r="K3" s="5">
        <f t="shared" si="1"/>
        <v>0</v>
      </c>
      <c r="L3" s="6" t="s">
        <v>515</v>
      </c>
      <c r="M3" s="7"/>
    </row>
    <row r="4" spans="1:13" ht="114.75">
      <c r="A4" s="3">
        <v>3</v>
      </c>
      <c r="B4" s="5" t="s">
        <v>516</v>
      </c>
      <c r="C4" s="3" t="s">
        <v>517</v>
      </c>
      <c r="D4" s="5">
        <v>8</v>
      </c>
      <c r="E4" s="3" t="s">
        <v>64</v>
      </c>
      <c r="F4" s="3">
        <v>1</v>
      </c>
      <c r="G4" s="3"/>
      <c r="H4" s="3"/>
      <c r="I4" s="3"/>
      <c r="J4" s="5">
        <f t="shared" si="0"/>
        <v>0</v>
      </c>
      <c r="K4" s="5">
        <f t="shared" si="1"/>
        <v>0</v>
      </c>
      <c r="L4" s="6" t="s">
        <v>518</v>
      </c>
      <c r="M4" s="7"/>
    </row>
    <row r="5" spans="1:13" ht="114.75">
      <c r="A5" s="3">
        <v>4</v>
      </c>
      <c r="B5" s="5" t="s">
        <v>519</v>
      </c>
      <c r="C5" s="3" t="s">
        <v>520</v>
      </c>
      <c r="D5" s="5">
        <v>1</v>
      </c>
      <c r="E5" s="3" t="s">
        <v>64</v>
      </c>
      <c r="F5" s="3">
        <v>1</v>
      </c>
      <c r="G5" s="3"/>
      <c r="H5" s="3"/>
      <c r="I5" s="3"/>
      <c r="J5" s="5">
        <f t="shared" si="0"/>
        <v>0</v>
      </c>
      <c r="K5" s="5">
        <f t="shared" si="1"/>
        <v>0</v>
      </c>
      <c r="L5" s="6" t="s">
        <v>521</v>
      </c>
      <c r="M5" s="7"/>
    </row>
    <row r="6" spans="1:13" ht="114.75">
      <c r="A6" s="3">
        <v>5</v>
      </c>
      <c r="B6" s="5" t="s">
        <v>522</v>
      </c>
      <c r="C6" s="3" t="s">
        <v>523</v>
      </c>
      <c r="D6" s="5">
        <v>1</v>
      </c>
      <c r="E6" s="3" t="s">
        <v>64</v>
      </c>
      <c r="F6" s="3">
        <v>1</v>
      </c>
      <c r="G6" s="3"/>
      <c r="H6" s="3"/>
      <c r="I6" s="3"/>
      <c r="J6" s="5">
        <f t="shared" si="0"/>
        <v>0</v>
      </c>
      <c r="K6" s="5">
        <f t="shared" si="1"/>
        <v>0</v>
      </c>
      <c r="L6" s="6" t="s">
        <v>524</v>
      </c>
      <c r="M6" s="7"/>
    </row>
    <row r="7" spans="1:13" ht="114.75">
      <c r="A7" s="3">
        <v>6</v>
      </c>
      <c r="B7" s="5" t="s">
        <v>525</v>
      </c>
      <c r="C7" s="3" t="s">
        <v>526</v>
      </c>
      <c r="D7" s="5">
        <v>1</v>
      </c>
      <c r="E7" s="3" t="s">
        <v>64</v>
      </c>
      <c r="F7" s="3">
        <v>1</v>
      </c>
      <c r="G7" s="3"/>
      <c r="H7" s="3"/>
      <c r="I7" s="3"/>
      <c r="J7" s="5">
        <f t="shared" si="0"/>
        <v>0</v>
      </c>
      <c r="K7" s="5">
        <f t="shared" si="1"/>
        <v>0</v>
      </c>
      <c r="L7" s="6" t="s">
        <v>518</v>
      </c>
      <c r="M7" s="7"/>
    </row>
    <row r="8" spans="1:13" ht="127.5">
      <c r="A8" s="3">
        <v>7</v>
      </c>
      <c r="B8" s="5" t="s">
        <v>527</v>
      </c>
      <c r="C8" s="3" t="s">
        <v>528</v>
      </c>
      <c r="D8" s="5">
        <v>1</v>
      </c>
      <c r="E8" s="3" t="s">
        <v>64</v>
      </c>
      <c r="F8" s="3">
        <v>0.25</v>
      </c>
      <c r="G8" s="3"/>
      <c r="H8" s="3"/>
      <c r="I8" s="3"/>
      <c r="J8" s="5">
        <f t="shared" si="0"/>
        <v>0</v>
      </c>
      <c r="K8" s="5">
        <f t="shared" si="1"/>
        <v>0</v>
      </c>
      <c r="L8" s="6" t="s">
        <v>529</v>
      </c>
      <c r="M8" s="7"/>
    </row>
    <row r="9" spans="1:13" ht="127.5">
      <c r="A9" s="3">
        <v>8</v>
      </c>
      <c r="B9" s="5" t="s">
        <v>530</v>
      </c>
      <c r="C9" s="3" t="s">
        <v>531</v>
      </c>
      <c r="D9" s="5">
        <v>2</v>
      </c>
      <c r="E9" s="3" t="s">
        <v>64</v>
      </c>
      <c r="F9" s="3">
        <v>0.25</v>
      </c>
      <c r="G9" s="3"/>
      <c r="H9" s="3"/>
      <c r="I9" s="3"/>
      <c r="J9" s="5">
        <f t="shared" si="0"/>
        <v>0</v>
      </c>
      <c r="K9" s="5">
        <f t="shared" si="1"/>
        <v>0</v>
      </c>
      <c r="L9" s="6" t="s">
        <v>532</v>
      </c>
      <c r="M9" s="7"/>
    </row>
    <row r="10" spans="1:13" ht="127.5">
      <c r="A10" s="3">
        <v>9</v>
      </c>
      <c r="B10" s="5" t="s">
        <v>533</v>
      </c>
      <c r="C10" s="3" t="s">
        <v>534</v>
      </c>
      <c r="D10" s="5">
        <v>5</v>
      </c>
      <c r="E10" s="3" t="s">
        <v>64</v>
      </c>
      <c r="F10" s="3">
        <v>0.25</v>
      </c>
      <c r="G10" s="3"/>
      <c r="H10" s="3"/>
      <c r="I10" s="3"/>
      <c r="J10" s="5">
        <f t="shared" si="0"/>
        <v>0</v>
      </c>
      <c r="K10" s="5">
        <f t="shared" si="1"/>
        <v>0</v>
      </c>
      <c r="L10" s="6" t="s">
        <v>535</v>
      </c>
      <c r="M10" s="7"/>
    </row>
    <row r="11" spans="1:13" ht="140.25">
      <c r="A11" s="3">
        <v>10</v>
      </c>
      <c r="B11" s="5" t="s">
        <v>536</v>
      </c>
      <c r="C11" s="3" t="s">
        <v>537</v>
      </c>
      <c r="D11" s="5">
        <v>1</v>
      </c>
      <c r="E11" s="3" t="s">
        <v>64</v>
      </c>
      <c r="F11" s="3">
        <v>0.45</v>
      </c>
      <c r="G11" s="3"/>
      <c r="H11" s="3"/>
      <c r="I11" s="3"/>
      <c r="J11" s="5">
        <f t="shared" si="0"/>
        <v>0</v>
      </c>
      <c r="K11" s="5">
        <f t="shared" si="1"/>
        <v>0</v>
      </c>
      <c r="L11" s="6" t="s">
        <v>521</v>
      </c>
      <c r="M11" s="7"/>
    </row>
    <row r="12" spans="1:13" ht="127.5">
      <c r="A12" s="3">
        <v>11</v>
      </c>
      <c r="B12" s="5" t="s">
        <v>538</v>
      </c>
      <c r="C12" s="3" t="s">
        <v>539</v>
      </c>
      <c r="D12" s="5">
        <v>3</v>
      </c>
      <c r="E12" s="3" t="s">
        <v>64</v>
      </c>
      <c r="F12" s="3">
        <v>0.25</v>
      </c>
      <c r="G12" s="3"/>
      <c r="H12" s="3"/>
      <c r="I12" s="3"/>
      <c r="J12" s="5">
        <f t="shared" si="0"/>
        <v>0</v>
      </c>
      <c r="K12" s="5">
        <f t="shared" si="1"/>
        <v>0</v>
      </c>
      <c r="L12" s="6" t="s">
        <v>540</v>
      </c>
      <c r="M12" s="7"/>
    </row>
    <row r="13" spans="1:13" ht="127.5">
      <c r="A13" s="3">
        <v>12</v>
      </c>
      <c r="B13" s="5" t="s">
        <v>541</v>
      </c>
      <c r="C13" s="3" t="s">
        <v>542</v>
      </c>
      <c r="D13" s="5">
        <v>3</v>
      </c>
      <c r="E13" s="3" t="s">
        <v>64</v>
      </c>
      <c r="F13" s="3">
        <v>0.25</v>
      </c>
      <c r="G13" s="3"/>
      <c r="H13" s="3"/>
      <c r="I13" s="3"/>
      <c r="J13" s="5">
        <f t="shared" si="0"/>
        <v>0</v>
      </c>
      <c r="K13" s="5">
        <f t="shared" si="1"/>
        <v>0</v>
      </c>
      <c r="L13" s="6" t="s">
        <v>515</v>
      </c>
      <c r="M13" s="7"/>
    </row>
    <row r="14" spans="1:13" ht="127.5">
      <c r="A14" s="3">
        <v>13</v>
      </c>
      <c r="B14" s="5" t="s">
        <v>543</v>
      </c>
      <c r="C14" s="3" t="s">
        <v>544</v>
      </c>
      <c r="D14" s="5">
        <v>4</v>
      </c>
      <c r="E14" s="3" t="s">
        <v>64</v>
      </c>
      <c r="F14" s="3">
        <v>0.25</v>
      </c>
      <c r="G14" s="3"/>
      <c r="H14" s="3"/>
      <c r="I14" s="3"/>
      <c r="J14" s="5">
        <f t="shared" si="0"/>
        <v>0</v>
      </c>
      <c r="K14" s="5">
        <f t="shared" si="1"/>
        <v>0</v>
      </c>
      <c r="L14" s="6" t="s">
        <v>518</v>
      </c>
      <c r="M14" s="7"/>
    </row>
    <row r="15" spans="1:13" ht="127.5">
      <c r="A15" s="3">
        <v>14</v>
      </c>
      <c r="B15" s="5" t="s">
        <v>545</v>
      </c>
      <c r="C15" s="3" t="s">
        <v>546</v>
      </c>
      <c r="D15" s="5">
        <v>1</v>
      </c>
      <c r="E15" s="3" t="s">
        <v>64</v>
      </c>
      <c r="F15" s="3">
        <v>1.02</v>
      </c>
      <c r="G15" s="3"/>
      <c r="H15" s="3"/>
      <c r="I15" s="3"/>
      <c r="J15" s="5">
        <f t="shared" si="0"/>
        <v>0</v>
      </c>
      <c r="K15" s="5">
        <f t="shared" si="1"/>
        <v>0</v>
      </c>
      <c r="L15" s="6" t="s">
        <v>547</v>
      </c>
      <c r="M15" s="7"/>
    </row>
    <row r="16" spans="1:13" ht="38.25">
      <c r="A16" s="3">
        <v>15</v>
      </c>
      <c r="B16" s="5" t="s">
        <v>548</v>
      </c>
      <c r="C16" s="3" t="s">
        <v>549</v>
      </c>
      <c r="D16" s="5">
        <v>5.6</v>
      </c>
      <c r="E16" s="3" t="s">
        <v>93</v>
      </c>
      <c r="F16" s="3">
        <v>0.11</v>
      </c>
      <c r="G16" s="3"/>
      <c r="H16" s="3"/>
      <c r="I16" s="3"/>
      <c r="J16" s="5">
        <f t="shared" si="0"/>
        <v>0</v>
      </c>
      <c r="K16" s="5">
        <f t="shared" si="1"/>
        <v>0</v>
      </c>
      <c r="L16" s="6" t="s">
        <v>60</v>
      </c>
      <c r="M16" s="7" t="s">
        <v>550</v>
      </c>
    </row>
    <row r="17" spans="3:11" s="4" customFormat="1" ht="14.25">
      <c r="C17" s="4" t="s">
        <v>66</v>
      </c>
      <c r="J17" s="8">
        <f>ROUND(SUM(J2:J16),0)</f>
        <v>0</v>
      </c>
      <c r="K17" s="8">
        <f>ROUND(SUM(K2:K16),0)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nyílászáró és épületlakatos szerkezet elhelyezése</oddHeader>
    <oddFooter>&amp;C&amp;F</oddFooter>
  </headerFooter>
</worksheet>
</file>

<file path=xl/worksheets/sheet4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89.25">
      <c r="A2" s="3">
        <v>1</v>
      </c>
      <c r="B2" s="5" t="s">
        <v>553</v>
      </c>
      <c r="C2" s="3" t="s">
        <v>554</v>
      </c>
      <c r="D2" s="5">
        <v>5.4</v>
      </c>
      <c r="E2" s="3" t="s">
        <v>59</v>
      </c>
      <c r="F2" s="3">
        <v>1.2</v>
      </c>
      <c r="G2" s="3"/>
      <c r="H2" s="3"/>
      <c r="I2" s="3"/>
      <c r="J2" s="5">
        <f>ROUND(G2*D2,0)</f>
        <v>0</v>
      </c>
      <c r="K2" s="5">
        <f>ROUND((H2+I2)*D2,0)</f>
        <v>0</v>
      </c>
      <c r="L2" s="6" t="s">
        <v>555</v>
      </c>
      <c r="M2" s="7"/>
    </row>
    <row r="3" spans="1:13" ht="140.25">
      <c r="A3" s="3">
        <v>2</v>
      </c>
      <c r="B3" s="5" t="s">
        <v>556</v>
      </c>
      <c r="C3" s="3" t="s">
        <v>557</v>
      </c>
      <c r="D3" s="5">
        <v>1</v>
      </c>
      <c r="E3" s="3" t="s">
        <v>509</v>
      </c>
      <c r="F3" s="3">
        <v>5</v>
      </c>
      <c r="G3" s="3"/>
      <c r="H3" s="3"/>
      <c r="I3" s="3"/>
      <c r="J3" s="5">
        <f>ROUND(G3*D3,0)</f>
        <v>0</v>
      </c>
      <c r="K3" s="5">
        <f>ROUND((H3+I3)*D3,0)</f>
        <v>0</v>
      </c>
      <c r="L3" s="6" t="s">
        <v>558</v>
      </c>
      <c r="M3" s="7"/>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Üvegezés</oddHeader>
    <oddFooter>&amp;C&amp;F</oddFooter>
  </headerFooter>
</worksheet>
</file>

<file path=xl/worksheets/sheet49.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559</v>
      </c>
      <c r="C2" s="3" t="s">
        <v>560</v>
      </c>
      <c r="D2" s="5">
        <v>787.2</v>
      </c>
      <c r="E2" s="3" t="s">
        <v>59</v>
      </c>
      <c r="F2" s="3">
        <v>0.14</v>
      </c>
      <c r="G2" s="3"/>
      <c r="H2" s="3"/>
      <c r="I2" s="3"/>
      <c r="J2" s="5">
        <f>ROUND(G2*D2,0)</f>
        <v>0</v>
      </c>
      <c r="K2" s="5">
        <f>ROUND((H2+I2)*D2,0)</f>
        <v>0</v>
      </c>
      <c r="L2" s="6" t="s">
        <v>561</v>
      </c>
      <c r="M2" s="7" t="s">
        <v>562</v>
      </c>
    </row>
    <row r="3" spans="1:13" ht="76.5">
      <c r="A3" s="3">
        <v>2</v>
      </c>
      <c r="B3" s="5" t="s">
        <v>563</v>
      </c>
      <c r="C3" s="3" t="s">
        <v>565</v>
      </c>
      <c r="D3" s="5">
        <v>384.6</v>
      </c>
      <c r="E3" s="3" t="s">
        <v>59</v>
      </c>
      <c r="F3" s="3">
        <v>0.23</v>
      </c>
      <c r="G3" s="3"/>
      <c r="H3" s="3"/>
      <c r="I3" s="3"/>
      <c r="J3" s="5">
        <f>ROUND(G3*D3,0)</f>
        <v>0</v>
      </c>
      <c r="K3" s="5">
        <f>ROUND((H3+I3)*D3,0)</f>
        <v>0</v>
      </c>
      <c r="L3" s="6" t="s">
        <v>566</v>
      </c>
      <c r="M3" s="7" t="s">
        <v>567</v>
      </c>
    </row>
    <row r="4" spans="1:13" ht="63.75">
      <c r="A4" s="3">
        <v>3</v>
      </c>
      <c r="B4" s="5" t="s">
        <v>568</v>
      </c>
      <c r="C4" s="3" t="s">
        <v>569</v>
      </c>
      <c r="D4" s="5">
        <v>201.3</v>
      </c>
      <c r="E4" s="3" t="s">
        <v>59</v>
      </c>
      <c r="F4" s="3">
        <v>0.48</v>
      </c>
      <c r="G4" s="3"/>
      <c r="H4" s="3"/>
      <c r="I4" s="3"/>
      <c r="J4" s="5">
        <f>ROUND(G4*D4,0)</f>
        <v>0</v>
      </c>
      <c r="K4" s="5">
        <f>ROUND((H4+I4)*D4,0)</f>
        <v>0</v>
      </c>
      <c r="L4" s="6" t="s">
        <v>60</v>
      </c>
      <c r="M4" s="7" t="s">
        <v>570</v>
      </c>
    </row>
    <row r="5" spans="1:13" ht="51">
      <c r="A5" s="3">
        <v>4</v>
      </c>
      <c r="B5" s="5" t="s">
        <v>571</v>
      </c>
      <c r="C5" s="3" t="s">
        <v>572</v>
      </c>
      <c r="D5" s="5">
        <v>60</v>
      </c>
      <c r="E5" s="3" t="s">
        <v>93</v>
      </c>
      <c r="F5" s="3">
        <v>0.27</v>
      </c>
      <c r="G5" s="3"/>
      <c r="H5" s="3"/>
      <c r="I5" s="3"/>
      <c r="J5" s="5">
        <f>ROUND(G5*D5,0)</f>
        <v>0</v>
      </c>
      <c r="K5" s="5">
        <f>ROUND((H5+I5)*D5,0)</f>
        <v>0</v>
      </c>
      <c r="L5" s="6" t="s">
        <v>60</v>
      </c>
      <c r="M5" s="7" t="s">
        <v>573</v>
      </c>
    </row>
    <row r="6" spans="3:11" s="4" customFormat="1" ht="14.2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40.25">
      <c r="A2" s="3">
        <v>1</v>
      </c>
      <c r="B2" s="5" t="s">
        <v>69</v>
      </c>
      <c r="C2" s="3" t="s">
        <v>70</v>
      </c>
      <c r="D2" s="5">
        <v>24</v>
      </c>
      <c r="E2" s="3" t="s">
        <v>64</v>
      </c>
      <c r="F2" s="3">
        <v>0.99</v>
      </c>
      <c r="G2" s="3"/>
      <c r="H2" s="3"/>
      <c r="I2" s="3"/>
      <c r="J2" s="5">
        <f>ROUND(G2*D2,0)</f>
        <v>0</v>
      </c>
      <c r="K2" s="5">
        <f>ROUND((H2+I2)*D2,0)</f>
        <v>0</v>
      </c>
      <c r="L2" s="6" t="s">
        <v>71</v>
      </c>
      <c r="M2" s="7" t="s">
        <v>72</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Előregyártott épületszerkezeti elem elhelyezése és szerelése</oddHeader>
    <oddFooter>&amp;C&amp;F</oddFooter>
  </headerFooter>
</worksheet>
</file>

<file path=xl/worksheets/sheet50.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574</v>
      </c>
      <c r="C2" s="3" t="s">
        <v>575</v>
      </c>
      <c r="D2" s="5">
        <v>105</v>
      </c>
      <c r="E2" s="3" t="s">
        <v>93</v>
      </c>
      <c r="F2" s="3">
        <v>0.32</v>
      </c>
      <c r="G2" s="3"/>
      <c r="H2" s="3"/>
      <c r="I2" s="3"/>
      <c r="J2" s="5">
        <f>ROUND(G2*D2,0)</f>
        <v>0</v>
      </c>
      <c r="K2" s="5">
        <f>ROUND((H2+I2)*D2,0)</f>
        <v>0</v>
      </c>
      <c r="L2" s="6" t="s">
        <v>60</v>
      </c>
      <c r="M2" s="7" t="s">
        <v>576</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51.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1">
      <c r="A2" s="3">
        <v>1</v>
      </c>
      <c r="B2" s="5" t="s">
        <v>578</v>
      </c>
      <c r="C2" s="3" t="s">
        <v>579</v>
      </c>
      <c r="D2" s="5">
        <v>2</v>
      </c>
      <c r="E2" s="3" t="s">
        <v>77</v>
      </c>
      <c r="F2" s="3">
        <v>3.7</v>
      </c>
      <c r="G2" s="3"/>
      <c r="H2" s="3"/>
      <c r="I2" s="3"/>
      <c r="J2" s="5">
        <f>ROUND(G2*D2,0)</f>
        <v>0</v>
      </c>
      <c r="K2" s="5">
        <f>ROUND((H2+I2)*D2,0)</f>
        <v>0</v>
      </c>
      <c r="L2" s="6" t="s">
        <v>60</v>
      </c>
      <c r="M2" s="7" t="s">
        <v>580</v>
      </c>
    </row>
    <row r="3" spans="1:13" ht="51">
      <c r="A3" s="3">
        <v>2</v>
      </c>
      <c r="B3" s="5" t="s">
        <v>581</v>
      </c>
      <c r="C3" s="3" t="s">
        <v>582</v>
      </c>
      <c r="D3" s="5">
        <v>0.3</v>
      </c>
      <c r="E3" s="3" t="s">
        <v>331</v>
      </c>
      <c r="F3" s="3">
        <v>14.18</v>
      </c>
      <c r="G3" s="3"/>
      <c r="H3" s="3"/>
      <c r="I3" s="3"/>
      <c r="J3" s="5">
        <f>ROUND(G3*D3,0)</f>
        <v>0</v>
      </c>
      <c r="K3" s="5">
        <f>ROUND((H3+I3)*D3,0)</f>
        <v>0</v>
      </c>
      <c r="L3" s="6" t="s">
        <v>583</v>
      </c>
      <c r="M3" s="7" t="s">
        <v>584</v>
      </c>
    </row>
    <row r="4" spans="1:13" ht="51">
      <c r="A4" s="3">
        <v>3</v>
      </c>
      <c r="B4" s="5" t="s">
        <v>585</v>
      </c>
      <c r="C4" s="3" t="s">
        <v>586</v>
      </c>
      <c r="D4" s="5">
        <v>57.5</v>
      </c>
      <c r="E4" s="3" t="s">
        <v>59</v>
      </c>
      <c r="F4" s="3">
        <v>0.12</v>
      </c>
      <c r="G4" s="3"/>
      <c r="H4" s="3"/>
      <c r="I4" s="3"/>
      <c r="J4" s="5">
        <f>ROUND(G4*D4,0)</f>
        <v>0</v>
      </c>
      <c r="K4" s="5">
        <f>ROUND((H4+I4)*D4,0)</f>
        <v>0</v>
      </c>
      <c r="L4" s="6" t="s">
        <v>587</v>
      </c>
      <c r="M4" s="7" t="s">
        <v>588</v>
      </c>
    </row>
    <row r="5" spans="1:13" ht="102">
      <c r="A5" s="3">
        <v>4</v>
      </c>
      <c r="B5" s="5" t="s">
        <v>589</v>
      </c>
      <c r="C5" s="3" t="s">
        <v>590</v>
      </c>
      <c r="D5" s="5">
        <v>3.4</v>
      </c>
      <c r="E5" s="3" t="s">
        <v>77</v>
      </c>
      <c r="F5" s="3">
        <v>4.65</v>
      </c>
      <c r="G5" s="3"/>
      <c r="H5" s="3"/>
      <c r="I5" s="3"/>
      <c r="J5" s="5">
        <f>ROUND(G5*D5,0)</f>
        <v>0</v>
      </c>
      <c r="K5" s="5">
        <f>ROUND((H5+I5)*D5,0)</f>
        <v>0</v>
      </c>
      <c r="L5" s="6" t="s">
        <v>591</v>
      </c>
      <c r="M5" s="7" t="s">
        <v>592</v>
      </c>
    </row>
    <row r="6" spans="3:11" s="4" customFormat="1" ht="14.2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Síkalapozás</oddHeader>
    <oddFooter>&amp;C&amp;F</oddFooter>
  </headerFooter>
</worksheet>
</file>

<file path=xl/worksheets/sheet52.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593</v>
      </c>
      <c r="C2" s="3" t="s">
        <v>594</v>
      </c>
      <c r="D2" s="5">
        <v>2.3</v>
      </c>
      <c r="E2" s="3" t="s">
        <v>77</v>
      </c>
      <c r="F2" s="3">
        <v>6.55</v>
      </c>
      <c r="G2" s="3"/>
      <c r="H2" s="3"/>
      <c r="I2" s="3"/>
      <c r="J2" s="5">
        <f>ROUND(G2*D2,0)</f>
        <v>0</v>
      </c>
      <c r="K2" s="5">
        <f>ROUND((H2+I2)*D2,0)</f>
        <v>0</v>
      </c>
      <c r="L2" s="6" t="s">
        <v>60</v>
      </c>
      <c r="M2" s="7" t="s">
        <v>595</v>
      </c>
    </row>
    <row r="3" spans="1:13" ht="76.5">
      <c r="A3" s="3">
        <v>2</v>
      </c>
      <c r="B3" s="5" t="s">
        <v>596</v>
      </c>
      <c r="C3" s="3" t="s">
        <v>597</v>
      </c>
      <c r="D3" s="5">
        <v>7</v>
      </c>
      <c r="E3" s="3" t="s">
        <v>59</v>
      </c>
      <c r="F3" s="3">
        <v>0.96</v>
      </c>
      <c r="G3" s="3"/>
      <c r="H3" s="3"/>
      <c r="I3" s="3"/>
      <c r="J3" s="5">
        <f>ROUND(G3*D3,0)</f>
        <v>0</v>
      </c>
      <c r="K3" s="5">
        <f>ROUND((H3+I3)*D3,0)</f>
        <v>0</v>
      </c>
      <c r="L3" s="6" t="s">
        <v>60</v>
      </c>
      <c r="M3" s="7" t="s">
        <v>598</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Helyszíni beton és vasbeton munkák</oddHeader>
    <oddFooter>&amp;C&amp;F</oddFooter>
  </headerFooter>
</worksheet>
</file>

<file path=xl/worksheets/sheet53.xml><?xml version="1.0" encoding="utf-8"?>
<worksheet xmlns="http://schemas.openxmlformats.org/spreadsheetml/2006/main" xmlns:r="http://schemas.openxmlformats.org/officeDocument/2006/relationships">
  <sheetPr>
    <outlinePr summaryBelow="0" summaryRight="0"/>
  </sheetPr>
  <dimension ref="A1:M14"/>
  <sheetViews>
    <sheetView zoomScalePageLayoutView="0" workbookViewId="0" topLeftCell="A10">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89.25">
      <c r="A2" s="3">
        <v>1</v>
      </c>
      <c r="B2" s="5" t="s">
        <v>599</v>
      </c>
      <c r="C2" s="3" t="s">
        <v>600</v>
      </c>
      <c r="D2" s="5">
        <v>287.6</v>
      </c>
      <c r="E2" s="3" t="s">
        <v>59</v>
      </c>
      <c r="F2" s="3">
        <v>0.14</v>
      </c>
      <c r="G2" s="3"/>
      <c r="H2" s="3"/>
      <c r="I2" s="3"/>
      <c r="J2" s="5">
        <f aca="true" t="shared" si="0" ref="J2:J13">ROUND(G2*D2,0)</f>
        <v>0</v>
      </c>
      <c r="K2" s="5">
        <f aca="true" t="shared" si="1" ref="K2:K13">ROUND((H2+I2)*D2,0)</f>
        <v>0</v>
      </c>
      <c r="L2" s="6" t="s">
        <v>60</v>
      </c>
      <c r="M2" s="7" t="s">
        <v>601</v>
      </c>
    </row>
    <row r="3" spans="1:13" ht="89.25">
      <c r="A3" s="3">
        <v>2</v>
      </c>
      <c r="B3" s="5" t="s">
        <v>602</v>
      </c>
      <c r="C3" s="3" t="s">
        <v>603</v>
      </c>
      <c r="D3" s="5">
        <v>9.3</v>
      </c>
      <c r="E3" s="3" t="s">
        <v>59</v>
      </c>
      <c r="F3" s="3">
        <v>0.14</v>
      </c>
      <c r="G3" s="3"/>
      <c r="H3" s="3"/>
      <c r="I3" s="3"/>
      <c r="J3" s="5">
        <f t="shared" si="0"/>
        <v>0</v>
      </c>
      <c r="K3" s="5">
        <f t="shared" si="1"/>
        <v>0</v>
      </c>
      <c r="L3" s="6" t="s">
        <v>60</v>
      </c>
      <c r="M3" s="7" t="s">
        <v>604</v>
      </c>
    </row>
    <row r="4" spans="1:13" ht="76.5">
      <c r="A4" s="3">
        <v>3</v>
      </c>
      <c r="B4" s="5" t="s">
        <v>605</v>
      </c>
      <c r="C4" s="3" t="s">
        <v>606</v>
      </c>
      <c r="D4" s="5">
        <v>255.6</v>
      </c>
      <c r="E4" s="3" t="s">
        <v>59</v>
      </c>
      <c r="F4" s="3">
        <v>0.18</v>
      </c>
      <c r="G4" s="3"/>
      <c r="H4" s="3"/>
      <c r="I4" s="3"/>
      <c r="J4" s="5">
        <f t="shared" si="0"/>
        <v>0</v>
      </c>
      <c r="K4" s="5">
        <f t="shared" si="1"/>
        <v>0</v>
      </c>
      <c r="L4" s="6" t="s">
        <v>60</v>
      </c>
      <c r="M4" s="7" t="s">
        <v>607</v>
      </c>
    </row>
    <row r="5" spans="1:13" ht="127.5">
      <c r="A5" s="3">
        <v>4</v>
      </c>
      <c r="B5" s="5" t="s">
        <v>608</v>
      </c>
      <c r="C5" s="3" t="s">
        <v>609</v>
      </c>
      <c r="D5" s="5">
        <v>213.4</v>
      </c>
      <c r="E5" s="3" t="s">
        <v>59</v>
      </c>
      <c r="F5" s="3">
        <v>1.6</v>
      </c>
      <c r="G5" s="3"/>
      <c r="H5" s="3"/>
      <c r="I5" s="3"/>
      <c r="J5" s="5">
        <f t="shared" si="0"/>
        <v>0</v>
      </c>
      <c r="K5" s="5">
        <f t="shared" si="1"/>
        <v>0</v>
      </c>
      <c r="L5" s="6" t="s">
        <v>610</v>
      </c>
      <c r="M5" s="7"/>
    </row>
    <row r="6" spans="1:13" ht="127.5">
      <c r="A6" s="3">
        <v>5</v>
      </c>
      <c r="B6" s="5" t="s">
        <v>611</v>
      </c>
      <c r="C6" s="3" t="s">
        <v>609</v>
      </c>
      <c r="D6" s="5">
        <v>74.1</v>
      </c>
      <c r="E6" s="3" t="s">
        <v>59</v>
      </c>
      <c r="F6" s="3">
        <v>1.6</v>
      </c>
      <c r="G6" s="3"/>
      <c r="H6" s="3"/>
      <c r="I6" s="3"/>
      <c r="J6" s="5">
        <f t="shared" si="0"/>
        <v>0</v>
      </c>
      <c r="K6" s="5">
        <f t="shared" si="1"/>
        <v>0</v>
      </c>
      <c r="L6" s="6" t="s">
        <v>612</v>
      </c>
      <c r="M6" s="7"/>
    </row>
    <row r="7" spans="1:13" ht="127.5">
      <c r="A7" s="3">
        <v>6</v>
      </c>
      <c r="B7" s="5" t="s">
        <v>613</v>
      </c>
      <c r="C7" s="3" t="s">
        <v>614</v>
      </c>
      <c r="D7" s="5">
        <v>9.3</v>
      </c>
      <c r="E7" s="3" t="s">
        <v>59</v>
      </c>
      <c r="F7" s="3">
        <v>1.6</v>
      </c>
      <c r="G7" s="3"/>
      <c r="H7" s="3"/>
      <c r="I7" s="3"/>
      <c r="J7" s="5">
        <f t="shared" si="0"/>
        <v>0</v>
      </c>
      <c r="K7" s="5">
        <f t="shared" si="1"/>
        <v>0</v>
      </c>
      <c r="L7" s="6" t="s">
        <v>615</v>
      </c>
      <c r="M7" s="7"/>
    </row>
    <row r="8" spans="1:13" ht="127.5">
      <c r="A8" s="3">
        <v>7</v>
      </c>
      <c r="B8" s="5" t="s">
        <v>616</v>
      </c>
      <c r="C8" s="3" t="s">
        <v>617</v>
      </c>
      <c r="D8" s="5">
        <v>69</v>
      </c>
      <c r="E8" s="3" t="s">
        <v>59</v>
      </c>
      <c r="F8" s="3">
        <v>1.5</v>
      </c>
      <c r="G8" s="3"/>
      <c r="H8" s="3"/>
      <c r="I8" s="3"/>
      <c r="J8" s="5">
        <f t="shared" si="0"/>
        <v>0</v>
      </c>
      <c r="K8" s="5">
        <f t="shared" si="1"/>
        <v>0</v>
      </c>
      <c r="L8" s="6" t="s">
        <v>618</v>
      </c>
      <c r="M8" s="7"/>
    </row>
    <row r="9" spans="1:13" ht="127.5">
      <c r="A9" s="3">
        <v>8</v>
      </c>
      <c r="B9" s="5" t="s">
        <v>619</v>
      </c>
      <c r="C9" s="3" t="s">
        <v>620</v>
      </c>
      <c r="D9" s="5">
        <v>152.6</v>
      </c>
      <c r="E9" s="3" t="s">
        <v>59</v>
      </c>
      <c r="F9" s="3">
        <v>1.36</v>
      </c>
      <c r="G9" s="3"/>
      <c r="H9" s="3"/>
      <c r="I9" s="3"/>
      <c r="J9" s="5">
        <f t="shared" si="0"/>
        <v>0</v>
      </c>
      <c r="K9" s="5">
        <f t="shared" si="1"/>
        <v>0</v>
      </c>
      <c r="L9" s="6" t="s">
        <v>621</v>
      </c>
      <c r="M9" s="7"/>
    </row>
    <row r="10" spans="1:13" ht="127.5">
      <c r="A10" s="3">
        <v>9</v>
      </c>
      <c r="B10" s="5" t="s">
        <v>622</v>
      </c>
      <c r="C10" s="3" t="s">
        <v>623</v>
      </c>
      <c r="D10" s="5">
        <v>89.3</v>
      </c>
      <c r="E10" s="3" t="s">
        <v>93</v>
      </c>
      <c r="F10" s="3">
        <v>0.24</v>
      </c>
      <c r="G10" s="3"/>
      <c r="H10" s="3"/>
      <c r="I10" s="3"/>
      <c r="J10" s="5">
        <f t="shared" si="0"/>
        <v>0</v>
      </c>
      <c r="K10" s="5">
        <f t="shared" si="1"/>
        <v>0</v>
      </c>
      <c r="L10" s="6" t="s">
        <v>624</v>
      </c>
      <c r="M10" s="7"/>
    </row>
    <row r="11" spans="1:13" ht="89.25">
      <c r="A11" s="3">
        <v>10</v>
      </c>
      <c r="B11" s="5" t="s">
        <v>625</v>
      </c>
      <c r="C11" s="3" t="s">
        <v>626</v>
      </c>
      <c r="D11" s="5">
        <v>38.2</v>
      </c>
      <c r="E11" s="3" t="s">
        <v>59</v>
      </c>
      <c r="F11" s="3">
        <v>0.58</v>
      </c>
      <c r="G11" s="3"/>
      <c r="H11" s="3"/>
      <c r="I11" s="3"/>
      <c r="J11" s="5">
        <f t="shared" si="0"/>
        <v>0</v>
      </c>
      <c r="K11" s="5">
        <f t="shared" si="1"/>
        <v>0</v>
      </c>
      <c r="L11" s="6"/>
      <c r="M11" s="7"/>
    </row>
    <row r="12" spans="1:13" ht="76.5">
      <c r="A12" s="3">
        <v>11</v>
      </c>
      <c r="B12" s="5" t="s">
        <v>627</v>
      </c>
      <c r="C12" s="3" t="s">
        <v>628</v>
      </c>
      <c r="D12" s="5">
        <v>38.2</v>
      </c>
      <c r="E12" s="3" t="s">
        <v>59</v>
      </c>
      <c r="F12" s="3">
        <v>0</v>
      </c>
      <c r="G12" s="3"/>
      <c r="H12" s="3"/>
      <c r="I12" s="3"/>
      <c r="J12" s="5">
        <f t="shared" si="0"/>
        <v>0</v>
      </c>
      <c r="K12" s="5">
        <f t="shared" si="1"/>
        <v>0</v>
      </c>
      <c r="L12" s="6" t="s">
        <v>60</v>
      </c>
      <c r="M12" s="7" t="s">
        <v>629</v>
      </c>
    </row>
    <row r="13" spans="1:13" ht="63.75">
      <c r="A13" s="3">
        <v>12</v>
      </c>
      <c r="B13" s="5" t="s">
        <v>630</v>
      </c>
      <c r="C13" s="3" t="s">
        <v>631</v>
      </c>
      <c r="D13" s="5">
        <v>41.4</v>
      </c>
      <c r="E13" s="3" t="s">
        <v>93</v>
      </c>
      <c r="F13" s="3">
        <v>0.4</v>
      </c>
      <c r="G13" s="3"/>
      <c r="H13" s="3"/>
      <c r="I13" s="3"/>
      <c r="J13" s="5">
        <f t="shared" si="0"/>
        <v>0</v>
      </c>
      <c r="K13" s="5">
        <f t="shared" si="1"/>
        <v>0</v>
      </c>
      <c r="L13" s="6" t="s">
        <v>632</v>
      </c>
      <c r="M13" s="7"/>
    </row>
    <row r="14" spans="3:11" s="4" customFormat="1" ht="14.25">
      <c r="C14" s="4" t="s">
        <v>66</v>
      </c>
      <c r="J14" s="8">
        <f>ROUND(SUM(J2:J13),0)</f>
        <v>0</v>
      </c>
      <c r="K14" s="8">
        <f>ROUND(SUM(K2:K13),0)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Hideg- és melegburkolatok készítése, aljzat előkészítés</oddHeader>
    <oddFooter>&amp;C&amp;F</oddFooter>
  </headerFooter>
</worksheet>
</file>

<file path=xl/worksheets/sheet54.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633</v>
      </c>
      <c r="C2" s="3" t="s">
        <v>634</v>
      </c>
      <c r="D2" s="5">
        <v>57</v>
      </c>
      <c r="E2" s="3" t="s">
        <v>59</v>
      </c>
      <c r="F2" s="3">
        <v>0.06</v>
      </c>
      <c r="G2" s="3"/>
      <c r="H2" s="3"/>
      <c r="I2" s="3"/>
      <c r="J2" s="5">
        <f>ROUND(G2*D2,0)</f>
        <v>0</v>
      </c>
      <c r="K2" s="5">
        <f>ROUND((H2+I2)*D2,0)</f>
        <v>0</v>
      </c>
      <c r="L2" s="6" t="s">
        <v>60</v>
      </c>
      <c r="M2" s="7" t="s">
        <v>635</v>
      </c>
    </row>
    <row r="3" spans="1:13" ht="102">
      <c r="A3" s="3">
        <v>2</v>
      </c>
      <c r="B3" s="5" t="s">
        <v>636</v>
      </c>
      <c r="C3" s="3" t="s">
        <v>637</v>
      </c>
      <c r="D3" s="5">
        <v>57</v>
      </c>
      <c r="E3" s="3" t="s">
        <v>59</v>
      </c>
      <c r="F3" s="3">
        <v>0.21</v>
      </c>
      <c r="G3" s="3"/>
      <c r="H3" s="3"/>
      <c r="I3" s="3"/>
      <c r="J3" s="5">
        <f>ROUND(G3*D3,0)</f>
        <v>0</v>
      </c>
      <c r="K3" s="5">
        <f>ROUND((H3+I3)*D3,0)</f>
        <v>0</v>
      </c>
      <c r="L3" s="6" t="s">
        <v>60</v>
      </c>
      <c r="M3" s="7" t="s">
        <v>638</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55.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27.5">
      <c r="A2" s="3">
        <v>1</v>
      </c>
      <c r="B2" s="5" t="s">
        <v>640</v>
      </c>
      <c r="C2" s="3" t="s">
        <v>641</v>
      </c>
      <c r="D2" s="5">
        <v>131.6</v>
      </c>
      <c r="E2" s="3" t="s">
        <v>59</v>
      </c>
      <c r="F2" s="3">
        <v>1.37</v>
      </c>
      <c r="G2" s="3"/>
      <c r="H2" s="3"/>
      <c r="I2" s="3"/>
      <c r="J2" s="5">
        <f>ROUND(G2*D2,0)</f>
        <v>0</v>
      </c>
      <c r="K2" s="5">
        <f>ROUND((H2+I2)*D2,0)</f>
        <v>0</v>
      </c>
      <c r="L2" s="6" t="s">
        <v>60</v>
      </c>
      <c r="M2" s="7" t="s">
        <v>642</v>
      </c>
    </row>
    <row r="3" spans="1:13" ht="127.5">
      <c r="A3" s="3">
        <v>2</v>
      </c>
      <c r="B3" s="5" t="s">
        <v>643</v>
      </c>
      <c r="C3" s="3" t="s">
        <v>0</v>
      </c>
      <c r="D3" s="5">
        <v>198.8</v>
      </c>
      <c r="E3" s="3" t="s">
        <v>59</v>
      </c>
      <c r="F3" s="3">
        <v>1.16</v>
      </c>
      <c r="G3" s="3"/>
      <c r="H3" s="3"/>
      <c r="I3" s="3"/>
      <c r="J3" s="5">
        <f>ROUND(G3*D3,0)</f>
        <v>0</v>
      </c>
      <c r="K3" s="5">
        <f>ROUND((H3+I3)*D3,0)</f>
        <v>0</v>
      </c>
      <c r="L3" s="6" t="s">
        <v>60</v>
      </c>
      <c r="M3" s="7" t="s">
        <v>1</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56.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27.5">
      <c r="A2" s="3">
        <v>1</v>
      </c>
      <c r="B2" s="5" t="s">
        <v>2</v>
      </c>
      <c r="C2" s="3" t="s">
        <v>3</v>
      </c>
      <c r="D2" s="5">
        <v>1</v>
      </c>
      <c r="E2" s="3" t="s">
        <v>64</v>
      </c>
      <c r="F2" s="3">
        <v>1.15</v>
      </c>
      <c r="G2" s="3"/>
      <c r="H2" s="3"/>
      <c r="I2" s="3"/>
      <c r="J2" s="5">
        <f>ROUND(G2*D2,0)</f>
        <v>0</v>
      </c>
      <c r="K2" s="5">
        <f>ROUND((H2+I2)*D2,0)</f>
        <v>0</v>
      </c>
      <c r="L2" s="6"/>
      <c r="M2" s="7"/>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 és műanyag szerkezet elhelyezése</oddHeader>
    <oddFooter>&amp;C&amp;F</oddFooter>
  </headerFooter>
</worksheet>
</file>

<file path=xl/worksheets/sheet57.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4</v>
      </c>
      <c r="C2" s="3" t="s">
        <v>5</v>
      </c>
      <c r="D2" s="5">
        <v>330.4</v>
      </c>
      <c r="E2" s="3" t="s">
        <v>59</v>
      </c>
      <c r="F2" s="3">
        <v>0.55</v>
      </c>
      <c r="G2" s="3"/>
      <c r="H2" s="3"/>
      <c r="I2" s="3"/>
      <c r="J2" s="5">
        <f>ROUND(G2*D2,0)</f>
        <v>0</v>
      </c>
      <c r="K2" s="5">
        <f>ROUND((H2+I2)*D2,0)</f>
        <v>0</v>
      </c>
      <c r="L2" s="6"/>
      <c r="M2" s="7"/>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5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7</v>
      </c>
      <c r="C2" s="3" t="s">
        <v>8</v>
      </c>
      <c r="D2" s="5">
        <v>1</v>
      </c>
      <c r="E2" s="3" t="s">
        <v>77</v>
      </c>
      <c r="F2" s="3">
        <v>1.91</v>
      </c>
      <c r="G2" s="3"/>
      <c r="H2" s="3"/>
      <c r="I2" s="3"/>
      <c r="J2" s="5">
        <f>ROUND(G2*D2,0)</f>
        <v>0</v>
      </c>
      <c r="K2" s="5">
        <f>ROUND((H2+I2)*D2,0)</f>
        <v>0</v>
      </c>
      <c r="L2" s="6" t="s">
        <v>60</v>
      </c>
      <c r="M2" s="7" t="s">
        <v>9</v>
      </c>
    </row>
    <row r="3" spans="1:13" ht="63.75">
      <c r="A3" s="3">
        <v>2</v>
      </c>
      <c r="B3" s="5" t="s">
        <v>10</v>
      </c>
      <c r="C3" s="3" t="s">
        <v>11</v>
      </c>
      <c r="D3" s="5">
        <v>0.3</v>
      </c>
      <c r="E3" s="3" t="s">
        <v>77</v>
      </c>
      <c r="F3" s="3">
        <v>0.9</v>
      </c>
      <c r="G3" s="3"/>
      <c r="H3" s="3"/>
      <c r="I3" s="3"/>
      <c r="J3" s="5">
        <f>ROUND(G3*D3,0)</f>
        <v>0</v>
      </c>
      <c r="K3" s="5">
        <f>ROUND((H3+I3)*D3,0)</f>
        <v>0</v>
      </c>
      <c r="L3" s="6" t="s">
        <v>60</v>
      </c>
      <c r="M3" s="7" t="s">
        <v>12</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Irtás, föld- és sziklamunka</oddHeader>
    <oddFooter>&amp;C&amp;F</oddFooter>
  </headerFooter>
</worksheet>
</file>

<file path=xl/worksheets/sheet59.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13</v>
      </c>
      <c r="C2" s="3" t="s">
        <v>14</v>
      </c>
      <c r="D2" s="5">
        <v>0.7</v>
      </c>
      <c r="E2" s="3" t="s">
        <v>77</v>
      </c>
      <c r="F2" s="3">
        <v>3.31</v>
      </c>
      <c r="G2" s="3"/>
      <c r="H2" s="3"/>
      <c r="I2" s="3"/>
      <c r="J2" s="5">
        <f>ROUND(G2*D2,0)</f>
        <v>0</v>
      </c>
      <c r="K2" s="5">
        <f>ROUND((H2+I2)*D2,0)</f>
        <v>0</v>
      </c>
      <c r="L2" s="6" t="s">
        <v>60</v>
      </c>
      <c r="M2" s="7" t="s">
        <v>15</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Síkalapozás</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75</v>
      </c>
      <c r="C2" s="3" t="s">
        <v>76</v>
      </c>
      <c r="D2" s="5">
        <v>5.5</v>
      </c>
      <c r="E2" s="3" t="s">
        <v>77</v>
      </c>
      <c r="F2" s="3">
        <v>7.95</v>
      </c>
      <c r="G2" s="3"/>
      <c r="H2" s="3"/>
      <c r="I2" s="3"/>
      <c r="J2" s="5">
        <f>ROUND(G2*D2,0)</f>
        <v>0</v>
      </c>
      <c r="K2" s="5">
        <f>ROUND((H2+I2)*D2,0)</f>
        <v>0</v>
      </c>
      <c r="L2" s="6" t="s">
        <v>60</v>
      </c>
      <c r="M2" s="7" t="s">
        <v>78</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Falazás és egyéb kőműves munkák</oddHeader>
    <oddFooter>&amp;C&amp;F</oddFooter>
  </headerFooter>
</worksheet>
</file>

<file path=xl/worksheets/sheet60.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5.5">
      <c r="A2" s="3">
        <v>1</v>
      </c>
      <c r="B2" s="5" t="s">
        <v>81</v>
      </c>
      <c r="C2" s="3" t="s">
        <v>395</v>
      </c>
      <c r="D2" s="5">
        <v>3.6</v>
      </c>
      <c r="E2" s="3" t="s">
        <v>59</v>
      </c>
      <c r="F2" s="3">
        <v>0.12</v>
      </c>
      <c r="G2" s="3"/>
      <c r="H2" s="3"/>
      <c r="I2" s="3"/>
      <c r="J2" s="5">
        <f>ROUND(G2*D2,0)</f>
        <v>0</v>
      </c>
      <c r="K2" s="5">
        <f>ROUND((H2+I2)*D2,0)</f>
        <v>0</v>
      </c>
      <c r="L2" s="6" t="s">
        <v>60</v>
      </c>
      <c r="M2" s="7" t="s">
        <v>84</v>
      </c>
    </row>
    <row r="3" spans="1:13" ht="89.25">
      <c r="A3" s="3">
        <v>2</v>
      </c>
      <c r="B3" s="5" t="s">
        <v>85</v>
      </c>
      <c r="C3" s="3" t="s">
        <v>86</v>
      </c>
      <c r="D3" s="5">
        <v>3.6</v>
      </c>
      <c r="E3" s="3" t="s">
        <v>59</v>
      </c>
      <c r="F3" s="3">
        <v>0.45</v>
      </c>
      <c r="G3" s="3"/>
      <c r="H3" s="3"/>
      <c r="I3" s="3"/>
      <c r="J3" s="5">
        <f>ROUND(G3*D3,0)</f>
        <v>0</v>
      </c>
      <c r="K3" s="5">
        <f>ROUND((H3+I3)*D3,0)</f>
        <v>0</v>
      </c>
      <c r="L3" s="6" t="s">
        <v>60</v>
      </c>
      <c r="M3" s="7" t="s">
        <v>87</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61.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2">
      <c r="A2" s="3">
        <v>1</v>
      </c>
      <c r="B2" s="5" t="s">
        <v>18</v>
      </c>
      <c r="C2" s="3" t="s">
        <v>19</v>
      </c>
      <c r="D2" s="5">
        <v>1</v>
      </c>
      <c r="E2" s="3" t="s">
        <v>64</v>
      </c>
      <c r="F2" s="3">
        <v>9.81</v>
      </c>
      <c r="G2" s="3"/>
      <c r="H2" s="3"/>
      <c r="I2" s="3"/>
      <c r="J2" s="5">
        <f>ROUND(G2*D2,0)</f>
        <v>0</v>
      </c>
      <c r="K2" s="5">
        <f>ROUND((H2+I2)*D2,0)</f>
        <v>0</v>
      </c>
      <c r="L2" s="6" t="s">
        <v>60</v>
      </c>
      <c r="M2" s="7" t="s">
        <v>20</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Égéstermék-elvezető berendezések</oddHeader>
    <oddFooter>&amp;C&amp;F</oddFooter>
  </headerFooter>
</worksheet>
</file>

<file path=xl/worksheets/sheet62.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21</v>
      </c>
      <c r="C2" s="3" t="s">
        <v>22</v>
      </c>
      <c r="D2" s="5">
        <v>9.6</v>
      </c>
      <c r="E2" s="3" t="s">
        <v>59</v>
      </c>
      <c r="F2" s="3">
        <v>0.74</v>
      </c>
      <c r="G2" s="3"/>
      <c r="H2" s="3"/>
      <c r="I2" s="3"/>
      <c r="J2" s="5">
        <f>ROUND(G2*D2,0)</f>
        <v>0</v>
      </c>
      <c r="K2" s="5">
        <f>ROUND((H2+I2)*D2,0)</f>
        <v>0</v>
      </c>
      <c r="L2" s="6" t="s">
        <v>23</v>
      </c>
      <c r="M2" s="7"/>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63.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633</v>
      </c>
      <c r="C2" s="3" t="s">
        <v>634</v>
      </c>
      <c r="D2" s="5">
        <v>0.5</v>
      </c>
      <c r="E2" s="3" t="s">
        <v>59</v>
      </c>
      <c r="F2" s="3">
        <v>0.06</v>
      </c>
      <c r="G2" s="3"/>
      <c r="H2" s="3"/>
      <c r="I2" s="3"/>
      <c r="J2" s="5">
        <f>ROUND(G2*D2,0)</f>
        <v>0</v>
      </c>
      <c r="K2" s="5">
        <f>ROUND((H2+I2)*D2,0)</f>
        <v>0</v>
      </c>
      <c r="L2" s="6" t="s">
        <v>60</v>
      </c>
      <c r="M2" s="7" t="s">
        <v>635</v>
      </c>
    </row>
    <row r="3" spans="1:13" ht="102">
      <c r="A3" s="3">
        <v>2</v>
      </c>
      <c r="B3" s="5" t="s">
        <v>636</v>
      </c>
      <c r="C3" s="3" t="s">
        <v>637</v>
      </c>
      <c r="D3" s="5">
        <v>0.5</v>
      </c>
      <c r="E3" s="3" t="s">
        <v>59</v>
      </c>
      <c r="F3" s="3">
        <v>0.21</v>
      </c>
      <c r="G3" s="3"/>
      <c r="H3" s="3"/>
      <c r="I3" s="3"/>
      <c r="J3" s="5">
        <f>ROUND(G3*D3,0)</f>
        <v>0</v>
      </c>
      <c r="K3" s="5">
        <f>ROUND((H3+I3)*D3,0)</f>
        <v>0</v>
      </c>
      <c r="L3" s="6" t="s">
        <v>60</v>
      </c>
      <c r="M3" s="7" t="s">
        <v>638</v>
      </c>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M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5.5">
      <c r="A2" s="3">
        <v>1</v>
      </c>
      <c r="B2" s="5" t="s">
        <v>81</v>
      </c>
      <c r="C2" s="3" t="s">
        <v>82</v>
      </c>
      <c r="D2" s="5">
        <v>251.7</v>
      </c>
      <c r="E2" s="3" t="s">
        <v>59</v>
      </c>
      <c r="F2" s="3">
        <v>0.12</v>
      </c>
      <c r="G2" s="3"/>
      <c r="H2" s="3"/>
      <c r="I2" s="3"/>
      <c r="J2" s="5">
        <f>ROUND(G2*D2,0)</f>
        <v>0</v>
      </c>
      <c r="K2" s="5">
        <f>ROUND((H2+I2)*D2,0)</f>
        <v>0</v>
      </c>
      <c r="L2" s="6" t="s">
        <v>83</v>
      </c>
      <c r="M2" s="7" t="s">
        <v>84</v>
      </c>
    </row>
    <row r="3" spans="1:13" ht="89.25">
      <c r="A3" s="3">
        <v>2</v>
      </c>
      <c r="B3" s="5" t="s">
        <v>85</v>
      </c>
      <c r="C3" s="3" t="s">
        <v>86</v>
      </c>
      <c r="D3" s="5">
        <v>196.8</v>
      </c>
      <c r="E3" s="3" t="s">
        <v>59</v>
      </c>
      <c r="F3" s="3">
        <v>0.45</v>
      </c>
      <c r="G3" s="3"/>
      <c r="H3" s="3"/>
      <c r="I3" s="3"/>
      <c r="J3" s="5">
        <f>ROUND(G3*D3,0)</f>
        <v>0</v>
      </c>
      <c r="K3" s="5">
        <f>ROUND((H3+I3)*D3,0)</f>
        <v>0</v>
      </c>
      <c r="L3" s="6" t="s">
        <v>60</v>
      </c>
      <c r="M3" s="7" t="s">
        <v>87</v>
      </c>
    </row>
    <row r="4" spans="1:13" ht="76.5">
      <c r="A4" s="3">
        <v>3</v>
      </c>
      <c r="B4" s="5" t="s">
        <v>88</v>
      </c>
      <c r="C4" s="3" t="s">
        <v>89</v>
      </c>
      <c r="D4" s="5">
        <v>39.6</v>
      </c>
      <c r="E4" s="3" t="s">
        <v>59</v>
      </c>
      <c r="F4" s="3">
        <v>0.48</v>
      </c>
      <c r="G4" s="3"/>
      <c r="H4" s="3"/>
      <c r="I4" s="3"/>
      <c r="J4" s="5">
        <f>ROUND(G4*D4,0)</f>
        <v>0</v>
      </c>
      <c r="K4" s="5">
        <f>ROUND((H4+I4)*D4,0)</f>
        <v>0</v>
      </c>
      <c r="L4" s="6" t="s">
        <v>60</v>
      </c>
      <c r="M4" s="7" t="s">
        <v>90</v>
      </c>
    </row>
    <row r="5" spans="1:13" ht="102">
      <c r="A5" s="3">
        <v>4</v>
      </c>
      <c r="B5" s="5" t="s">
        <v>91</v>
      </c>
      <c r="C5" s="3" t="s">
        <v>92</v>
      </c>
      <c r="D5" s="5">
        <v>72.3</v>
      </c>
      <c r="E5" s="3" t="s">
        <v>93</v>
      </c>
      <c r="F5" s="3">
        <v>0.16</v>
      </c>
      <c r="G5" s="3"/>
      <c r="H5" s="3"/>
      <c r="I5" s="3"/>
      <c r="J5" s="5">
        <f>ROUND(G5*D5,0)</f>
        <v>0</v>
      </c>
      <c r="K5" s="5">
        <f>ROUND((H5+I5)*D5,0)</f>
        <v>0</v>
      </c>
      <c r="L5" s="6" t="s">
        <v>60</v>
      </c>
      <c r="M5" s="7" t="s">
        <v>94</v>
      </c>
    </row>
    <row r="6" spans="1:13" ht="89.25">
      <c r="A6" s="3">
        <v>5</v>
      </c>
      <c r="B6" s="5" t="s">
        <v>95</v>
      </c>
      <c r="C6" s="3" t="s">
        <v>96</v>
      </c>
      <c r="D6" s="5">
        <v>122.8</v>
      </c>
      <c r="E6" s="3" t="s">
        <v>93</v>
      </c>
      <c r="F6" s="3">
        <v>0.16</v>
      </c>
      <c r="G6" s="3"/>
      <c r="H6" s="3"/>
      <c r="I6" s="3"/>
      <c r="J6" s="5">
        <f>ROUND(G6*D6,0)</f>
        <v>0</v>
      </c>
      <c r="K6" s="5">
        <f>ROUND((H6+I6)*D6,0)</f>
        <v>0</v>
      </c>
      <c r="L6" s="6" t="s">
        <v>97</v>
      </c>
      <c r="M6" s="7" t="s">
        <v>98</v>
      </c>
    </row>
    <row r="7" spans="3:11" s="4" customFormat="1" ht="14.25">
      <c r="C7" s="4" t="s">
        <v>66</v>
      </c>
      <c r="J7" s="8">
        <f>ROUND(SUM(J2:J6),0)</f>
        <v>0</v>
      </c>
      <c r="K7" s="8">
        <f>ROUND(SUM(K2:K6),0)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6.5">
      <c r="A2" s="3">
        <v>1</v>
      </c>
      <c r="B2" s="5" t="s">
        <v>101</v>
      </c>
      <c r="C2" s="3" t="s">
        <v>102</v>
      </c>
      <c r="D2" s="5">
        <v>11.9</v>
      </c>
      <c r="E2" s="3" t="s">
        <v>59</v>
      </c>
      <c r="F2" s="3">
        <v>1.19</v>
      </c>
      <c r="G2" s="3"/>
      <c r="H2" s="3"/>
      <c r="I2" s="3"/>
      <c r="J2" s="5">
        <f>ROUND(G2*D2,0)</f>
        <v>0</v>
      </c>
      <c r="K2" s="5">
        <f>ROUND((H2+I2)*D2,0)</f>
        <v>0</v>
      </c>
      <c r="L2" s="6"/>
      <c r="M2" s="7"/>
    </row>
    <row r="3" spans="1:13" ht="89.25">
      <c r="A3" s="3">
        <v>2</v>
      </c>
      <c r="B3" s="5" t="s">
        <v>103</v>
      </c>
      <c r="C3" s="3" t="s">
        <v>104</v>
      </c>
      <c r="D3" s="5">
        <v>3.4</v>
      </c>
      <c r="E3" s="3" t="s">
        <v>93</v>
      </c>
      <c r="F3" s="3">
        <v>0.87</v>
      </c>
      <c r="G3" s="3"/>
      <c r="H3" s="3"/>
      <c r="I3" s="3"/>
      <c r="J3" s="5">
        <f>ROUND(G3*D3,0)</f>
        <v>0</v>
      </c>
      <c r="K3" s="5">
        <f>ROUND((H3+I3)*D3,0)</f>
        <v>0</v>
      </c>
      <c r="L3" s="6"/>
      <c r="M3" s="7"/>
    </row>
    <row r="4" spans="3:11" s="4" customFormat="1" ht="14.2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Hideg- és melegburkolatok készítése, aljzat előkészítés</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3.75">
      <c r="A2" s="3">
        <v>1</v>
      </c>
      <c r="B2" s="5" t="s">
        <v>107</v>
      </c>
      <c r="C2" s="3" t="s">
        <v>108</v>
      </c>
      <c r="D2" s="5">
        <v>21.4</v>
      </c>
      <c r="E2" s="3" t="s">
        <v>93</v>
      </c>
      <c r="F2" s="3">
        <v>0.49</v>
      </c>
      <c r="G2" s="3"/>
      <c r="H2" s="3"/>
      <c r="I2" s="3"/>
      <c r="J2" s="5">
        <f>ROUND(G2*D2,0)</f>
        <v>0</v>
      </c>
      <c r="K2" s="5">
        <f>ROUND((H2+I2)*D2,0)</f>
        <v>0</v>
      </c>
      <c r="L2" s="6" t="s">
        <v>60</v>
      </c>
      <c r="M2" s="7" t="s">
        <v>109</v>
      </c>
    </row>
    <row r="3" spans="3:11" s="4" customFormat="1" ht="14.2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Bádogozás</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Putz Tamás</dc:creator>
  <cp:keywords/>
  <dc:description/>
  <cp:lastModifiedBy>Barbara</cp:lastModifiedBy>
  <dcterms:created xsi:type="dcterms:W3CDTF">2017-08-13T16:25:07Z</dcterms:created>
  <dcterms:modified xsi:type="dcterms:W3CDTF">2018-10-01T11:00:49Z</dcterms:modified>
  <cp:category/>
  <cp:version/>
  <cp:contentType/>
  <cp:contentStatus/>
</cp:coreProperties>
</file>